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2" windowHeight="12096" activeTab="3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definedNames>
    <definedName name="_xlnm.Print_Area" localSheetId="0">Januar!$A$1:$H$36</definedName>
  </definedNames>
  <calcPr calcId="145621"/>
</workbook>
</file>

<file path=xl/calcChain.xml><?xml version="1.0" encoding="utf-8"?>
<calcChain xmlns="http://schemas.openxmlformats.org/spreadsheetml/2006/main">
  <c r="G36" i="12" l="1"/>
  <c r="F36" i="12"/>
  <c r="E36" i="12"/>
  <c r="D36" i="12"/>
  <c r="C36" i="12"/>
  <c r="A34" i="12"/>
  <c r="B34" i="12" s="1"/>
  <c r="A33" i="12"/>
  <c r="B33" i="12" s="1"/>
  <c r="A32" i="12"/>
  <c r="B32" i="12" s="1"/>
  <c r="A31" i="12"/>
  <c r="B31" i="12" s="1"/>
  <c r="A30" i="12"/>
  <c r="B30" i="12" s="1"/>
  <c r="A29" i="12"/>
  <c r="B29" i="12" s="1"/>
  <c r="A28" i="12"/>
  <c r="B28" i="12" s="1"/>
  <c r="A27" i="12"/>
  <c r="B27" i="12" s="1"/>
  <c r="A26" i="12"/>
  <c r="B26" i="12" s="1"/>
  <c r="A25" i="12"/>
  <c r="B25" i="12" s="1"/>
  <c r="A24" i="12"/>
  <c r="B24" i="12" s="1"/>
  <c r="A23" i="12"/>
  <c r="B23" i="12" s="1"/>
  <c r="A22" i="12"/>
  <c r="B22" i="12" s="1"/>
  <c r="A21" i="12"/>
  <c r="B21" i="12" s="1"/>
  <c r="A20" i="12"/>
  <c r="B20" i="12" s="1"/>
  <c r="A19" i="12"/>
  <c r="B19" i="12" s="1"/>
  <c r="A18" i="12"/>
  <c r="B18" i="12" s="1"/>
  <c r="B17" i="12"/>
  <c r="A17" i="12"/>
  <c r="A16" i="12"/>
  <c r="B16" i="12" s="1"/>
  <c r="A15" i="12"/>
  <c r="B15" i="12" s="1"/>
  <c r="A14" i="12"/>
  <c r="B14" i="12" s="1"/>
  <c r="A13" i="12"/>
  <c r="B13" i="12" s="1"/>
  <c r="A12" i="12"/>
  <c r="B12" i="12" s="1"/>
  <c r="A11" i="12"/>
  <c r="B11" i="12" s="1"/>
  <c r="A10" i="12"/>
  <c r="B10" i="12" s="1"/>
  <c r="A9" i="12"/>
  <c r="B9" i="12" s="1"/>
  <c r="A8" i="12"/>
  <c r="B8" i="12" s="1"/>
  <c r="A7" i="12"/>
  <c r="B7" i="12" s="1"/>
  <c r="A6" i="12"/>
  <c r="B6" i="12" s="1"/>
  <c r="A5" i="12"/>
  <c r="B5" i="12" s="1"/>
  <c r="A4" i="12"/>
  <c r="B4" i="12" s="1"/>
  <c r="G35" i="11"/>
  <c r="F35" i="11"/>
  <c r="E35" i="11"/>
  <c r="D35" i="11"/>
  <c r="C35" i="11"/>
  <c r="A33" i="11"/>
  <c r="B33" i="11" s="1"/>
  <c r="A32" i="11"/>
  <c r="B32" i="11" s="1"/>
  <c r="A31" i="11"/>
  <c r="B31" i="11" s="1"/>
  <c r="A30" i="11"/>
  <c r="B30" i="11" s="1"/>
  <c r="A29" i="11"/>
  <c r="B29" i="11" s="1"/>
  <c r="A28" i="11"/>
  <c r="B28" i="11" s="1"/>
  <c r="A27" i="11"/>
  <c r="B27" i="11" s="1"/>
  <c r="A26" i="11"/>
  <c r="B26" i="11" s="1"/>
  <c r="A25" i="11"/>
  <c r="B25" i="11" s="1"/>
  <c r="A24" i="11"/>
  <c r="B24" i="11" s="1"/>
  <c r="A23" i="11"/>
  <c r="B23" i="11" s="1"/>
  <c r="A22" i="11"/>
  <c r="B22" i="11" s="1"/>
  <c r="A21" i="11"/>
  <c r="B21" i="11" s="1"/>
  <c r="A20" i="11"/>
  <c r="B20" i="11" s="1"/>
  <c r="A19" i="11"/>
  <c r="B19" i="11" s="1"/>
  <c r="A18" i="11"/>
  <c r="B18" i="11" s="1"/>
  <c r="A17" i="11"/>
  <c r="B17" i="11" s="1"/>
  <c r="A16" i="11"/>
  <c r="B16" i="11" s="1"/>
  <c r="A15" i="11"/>
  <c r="B15" i="11" s="1"/>
  <c r="A14" i="11"/>
  <c r="B14" i="11" s="1"/>
  <c r="A13" i="11"/>
  <c r="B13" i="11" s="1"/>
  <c r="A12" i="11"/>
  <c r="B12" i="11" s="1"/>
  <c r="A11" i="11"/>
  <c r="B11" i="11" s="1"/>
  <c r="A10" i="11"/>
  <c r="B10" i="11" s="1"/>
  <c r="A9" i="11"/>
  <c r="B9" i="11" s="1"/>
  <c r="A8" i="11"/>
  <c r="B8" i="11" s="1"/>
  <c r="A7" i="11"/>
  <c r="B7" i="11" s="1"/>
  <c r="A6" i="11"/>
  <c r="B6" i="11" s="1"/>
  <c r="A5" i="11"/>
  <c r="B5" i="11" s="1"/>
  <c r="A4" i="11"/>
  <c r="B4" i="11" s="1"/>
  <c r="G36" i="10"/>
  <c r="F36" i="10"/>
  <c r="E36" i="10"/>
  <c r="D36" i="10"/>
  <c r="C36" i="10"/>
  <c r="A34" i="10"/>
  <c r="B34" i="10" s="1"/>
  <c r="A33" i="10"/>
  <c r="B33" i="10" s="1"/>
  <c r="A32" i="10"/>
  <c r="B32" i="10" s="1"/>
  <c r="A31" i="10"/>
  <c r="B31" i="10" s="1"/>
  <c r="A30" i="10"/>
  <c r="B30" i="10" s="1"/>
  <c r="A29" i="10"/>
  <c r="B29" i="10" s="1"/>
  <c r="A28" i="10"/>
  <c r="B28" i="10" s="1"/>
  <c r="A27" i="10"/>
  <c r="B27" i="10" s="1"/>
  <c r="A26" i="10"/>
  <c r="B26" i="10" s="1"/>
  <c r="A25" i="10"/>
  <c r="B25" i="10" s="1"/>
  <c r="A24" i="10"/>
  <c r="B24" i="10" s="1"/>
  <c r="A23" i="10"/>
  <c r="B23" i="10" s="1"/>
  <c r="A22" i="10"/>
  <c r="B22" i="10" s="1"/>
  <c r="A21" i="10"/>
  <c r="B21" i="10" s="1"/>
  <c r="A20" i="10"/>
  <c r="B20" i="10" s="1"/>
  <c r="A19" i="10"/>
  <c r="B19" i="10" s="1"/>
  <c r="A18" i="10"/>
  <c r="B18" i="10" s="1"/>
  <c r="A17" i="10"/>
  <c r="B17" i="10" s="1"/>
  <c r="A16" i="10"/>
  <c r="B16" i="10" s="1"/>
  <c r="A15" i="10"/>
  <c r="B15" i="10" s="1"/>
  <c r="A14" i="10"/>
  <c r="B14" i="10" s="1"/>
  <c r="A13" i="10"/>
  <c r="B13" i="10" s="1"/>
  <c r="A12" i="10"/>
  <c r="B12" i="10" s="1"/>
  <c r="A11" i="10"/>
  <c r="B11" i="10" s="1"/>
  <c r="A10" i="10"/>
  <c r="B10" i="10" s="1"/>
  <c r="A9" i="10"/>
  <c r="B9" i="10" s="1"/>
  <c r="A8" i="10"/>
  <c r="B8" i="10" s="1"/>
  <c r="A7" i="10"/>
  <c r="B7" i="10" s="1"/>
  <c r="A6" i="10"/>
  <c r="B6" i="10" s="1"/>
  <c r="A5" i="10"/>
  <c r="B5" i="10" s="1"/>
  <c r="A4" i="10"/>
  <c r="B4" i="10" s="1"/>
  <c r="G35" i="9"/>
  <c r="F35" i="9"/>
  <c r="E35" i="9"/>
  <c r="D35" i="9"/>
  <c r="C35" i="9"/>
  <c r="A33" i="9"/>
  <c r="B33" i="9" s="1"/>
  <c r="A32" i="9"/>
  <c r="B32" i="9" s="1"/>
  <c r="A31" i="9"/>
  <c r="B31" i="9" s="1"/>
  <c r="A30" i="9"/>
  <c r="B30" i="9" s="1"/>
  <c r="A29" i="9"/>
  <c r="B29" i="9" s="1"/>
  <c r="A28" i="9"/>
  <c r="B28" i="9" s="1"/>
  <c r="A27" i="9"/>
  <c r="B27" i="9" s="1"/>
  <c r="A26" i="9"/>
  <c r="B26" i="9" s="1"/>
  <c r="A25" i="9"/>
  <c r="B25" i="9" s="1"/>
  <c r="A24" i="9"/>
  <c r="B24" i="9" s="1"/>
  <c r="A23" i="9"/>
  <c r="B23" i="9" s="1"/>
  <c r="A22" i="9"/>
  <c r="B22" i="9" s="1"/>
  <c r="A21" i="9"/>
  <c r="B21" i="9" s="1"/>
  <c r="A20" i="9"/>
  <c r="B20" i="9" s="1"/>
  <c r="A19" i="9"/>
  <c r="B19" i="9" s="1"/>
  <c r="A18" i="9"/>
  <c r="B18" i="9" s="1"/>
  <c r="A17" i="9"/>
  <c r="B17" i="9" s="1"/>
  <c r="A16" i="9"/>
  <c r="B16" i="9" s="1"/>
  <c r="A15" i="9"/>
  <c r="B15" i="9" s="1"/>
  <c r="A14" i="9"/>
  <c r="B14" i="9" s="1"/>
  <c r="A13" i="9"/>
  <c r="B13" i="9" s="1"/>
  <c r="A12" i="9"/>
  <c r="B12" i="9" s="1"/>
  <c r="A11" i="9"/>
  <c r="B11" i="9" s="1"/>
  <c r="A10" i="9"/>
  <c r="B10" i="9" s="1"/>
  <c r="A9" i="9"/>
  <c r="B9" i="9" s="1"/>
  <c r="A8" i="9"/>
  <c r="B8" i="9" s="1"/>
  <c r="A7" i="9"/>
  <c r="B7" i="9" s="1"/>
  <c r="A6" i="9"/>
  <c r="B6" i="9" s="1"/>
  <c r="A5" i="9"/>
  <c r="B5" i="9" s="1"/>
  <c r="A4" i="9"/>
  <c r="B4" i="9" s="1"/>
  <c r="G36" i="8"/>
  <c r="F36" i="8"/>
  <c r="E36" i="8"/>
  <c r="D36" i="8"/>
  <c r="C36" i="8"/>
  <c r="A34" i="8"/>
  <c r="B34" i="8" s="1"/>
  <c r="A33" i="8"/>
  <c r="B33" i="8" s="1"/>
  <c r="A32" i="8"/>
  <c r="B32" i="8" s="1"/>
  <c r="A31" i="8"/>
  <c r="B31" i="8" s="1"/>
  <c r="A30" i="8"/>
  <c r="B30" i="8" s="1"/>
  <c r="A29" i="8"/>
  <c r="B29" i="8" s="1"/>
  <c r="A28" i="8"/>
  <c r="B28" i="8" s="1"/>
  <c r="A27" i="8"/>
  <c r="B27" i="8" s="1"/>
  <c r="A26" i="8"/>
  <c r="B26" i="8" s="1"/>
  <c r="A25" i="8"/>
  <c r="B25" i="8" s="1"/>
  <c r="A24" i="8"/>
  <c r="B24" i="8" s="1"/>
  <c r="A23" i="8"/>
  <c r="B23" i="8" s="1"/>
  <c r="A22" i="8"/>
  <c r="B22" i="8" s="1"/>
  <c r="B21" i="8"/>
  <c r="A21" i="8"/>
  <c r="A20" i="8"/>
  <c r="B20" i="8" s="1"/>
  <c r="A19" i="8"/>
  <c r="B19" i="8" s="1"/>
  <c r="A18" i="8"/>
  <c r="B18" i="8" s="1"/>
  <c r="A17" i="8"/>
  <c r="B17" i="8" s="1"/>
  <c r="A16" i="8"/>
  <c r="B16" i="8" s="1"/>
  <c r="A15" i="8"/>
  <c r="B15" i="8" s="1"/>
  <c r="A14" i="8"/>
  <c r="B14" i="8" s="1"/>
  <c r="A13" i="8"/>
  <c r="B13" i="8" s="1"/>
  <c r="A12" i="8"/>
  <c r="B12" i="8" s="1"/>
  <c r="A11" i="8"/>
  <c r="B11" i="8" s="1"/>
  <c r="A10" i="8"/>
  <c r="B10" i="8" s="1"/>
  <c r="A9" i="8"/>
  <c r="B9" i="8" s="1"/>
  <c r="A8" i="8"/>
  <c r="B8" i="8" s="1"/>
  <c r="A7" i="8"/>
  <c r="B7" i="8" s="1"/>
  <c r="A6" i="8"/>
  <c r="B6" i="8" s="1"/>
  <c r="A5" i="8"/>
  <c r="B5" i="8" s="1"/>
  <c r="A4" i="8"/>
  <c r="B4" i="8" s="1"/>
  <c r="G36" i="7"/>
  <c r="F36" i="7"/>
  <c r="E36" i="7"/>
  <c r="D36" i="7"/>
  <c r="C36" i="7"/>
  <c r="A34" i="7"/>
  <c r="B34" i="7" s="1"/>
  <c r="A33" i="7"/>
  <c r="B33" i="7" s="1"/>
  <c r="A32" i="7"/>
  <c r="B32" i="7" s="1"/>
  <c r="A31" i="7"/>
  <c r="B31" i="7" s="1"/>
  <c r="A30" i="7"/>
  <c r="B30" i="7" s="1"/>
  <c r="A29" i="7"/>
  <c r="B29" i="7" s="1"/>
  <c r="A28" i="7"/>
  <c r="B28" i="7" s="1"/>
  <c r="A27" i="7"/>
  <c r="B27" i="7" s="1"/>
  <c r="A26" i="7"/>
  <c r="B26" i="7" s="1"/>
  <c r="A25" i="7"/>
  <c r="B25" i="7" s="1"/>
  <c r="A24" i="7"/>
  <c r="B24" i="7" s="1"/>
  <c r="A23" i="7"/>
  <c r="B23" i="7" s="1"/>
  <c r="A22" i="7"/>
  <c r="B22" i="7" s="1"/>
  <c r="A21" i="7"/>
  <c r="B21" i="7" s="1"/>
  <c r="A20" i="7"/>
  <c r="B20" i="7" s="1"/>
  <c r="A19" i="7"/>
  <c r="B19" i="7" s="1"/>
  <c r="A18" i="7"/>
  <c r="B18" i="7" s="1"/>
  <c r="A17" i="7"/>
  <c r="B17" i="7" s="1"/>
  <c r="A16" i="7"/>
  <c r="B16" i="7" s="1"/>
  <c r="A15" i="7"/>
  <c r="B15" i="7" s="1"/>
  <c r="A14" i="7"/>
  <c r="B14" i="7" s="1"/>
  <c r="A13" i="7"/>
  <c r="B13" i="7" s="1"/>
  <c r="A12" i="7"/>
  <c r="B12" i="7" s="1"/>
  <c r="A11" i="7"/>
  <c r="B11" i="7" s="1"/>
  <c r="A10" i="7"/>
  <c r="B10" i="7" s="1"/>
  <c r="A9" i="7"/>
  <c r="B9" i="7" s="1"/>
  <c r="A8" i="7"/>
  <c r="B8" i="7" s="1"/>
  <c r="A7" i="7"/>
  <c r="B7" i="7" s="1"/>
  <c r="A6" i="7"/>
  <c r="B6" i="7" s="1"/>
  <c r="A5" i="7"/>
  <c r="B5" i="7" s="1"/>
  <c r="A4" i="7"/>
  <c r="B4" i="7" s="1"/>
  <c r="G35" i="6"/>
  <c r="F35" i="6"/>
  <c r="E35" i="6"/>
  <c r="D35" i="6"/>
  <c r="C35" i="6"/>
  <c r="A33" i="6"/>
  <c r="B33" i="6" s="1"/>
  <c r="A32" i="6"/>
  <c r="B32" i="6" s="1"/>
  <c r="A31" i="6"/>
  <c r="B31" i="6" s="1"/>
  <c r="A30" i="6"/>
  <c r="B30" i="6" s="1"/>
  <c r="A29" i="6"/>
  <c r="B29" i="6" s="1"/>
  <c r="A28" i="6"/>
  <c r="B28" i="6" s="1"/>
  <c r="A27" i="6"/>
  <c r="B27" i="6" s="1"/>
  <c r="A26" i="6"/>
  <c r="B26" i="6" s="1"/>
  <c r="A25" i="6"/>
  <c r="B25" i="6" s="1"/>
  <c r="A24" i="6"/>
  <c r="B24" i="6" s="1"/>
  <c r="A23" i="6"/>
  <c r="B23" i="6" s="1"/>
  <c r="A22" i="6"/>
  <c r="B22" i="6" s="1"/>
  <c r="A21" i="6"/>
  <c r="B21" i="6" s="1"/>
  <c r="A20" i="6"/>
  <c r="B20" i="6" s="1"/>
  <c r="A19" i="6"/>
  <c r="B19" i="6" s="1"/>
  <c r="A18" i="6"/>
  <c r="B18" i="6" s="1"/>
  <c r="A17" i="6"/>
  <c r="B17" i="6" s="1"/>
  <c r="A16" i="6"/>
  <c r="B16" i="6" s="1"/>
  <c r="A15" i="6"/>
  <c r="B15" i="6" s="1"/>
  <c r="A14" i="6"/>
  <c r="B14" i="6" s="1"/>
  <c r="A13" i="6"/>
  <c r="B13" i="6" s="1"/>
  <c r="A12" i="6"/>
  <c r="B12" i="6" s="1"/>
  <c r="A11" i="6"/>
  <c r="B11" i="6" s="1"/>
  <c r="A10" i="6"/>
  <c r="B10" i="6" s="1"/>
  <c r="A9" i="6"/>
  <c r="B9" i="6" s="1"/>
  <c r="A8" i="6"/>
  <c r="B8" i="6" s="1"/>
  <c r="A7" i="6"/>
  <c r="B7" i="6" s="1"/>
  <c r="A6" i="6"/>
  <c r="B6" i="6" s="1"/>
  <c r="A5" i="6"/>
  <c r="B5" i="6" s="1"/>
  <c r="A4" i="6"/>
  <c r="B4" i="6" s="1"/>
  <c r="G36" i="5"/>
  <c r="F36" i="5"/>
  <c r="E36" i="5"/>
  <c r="D36" i="5"/>
  <c r="C36" i="5"/>
  <c r="A34" i="5"/>
  <c r="B34" i="5" s="1"/>
  <c r="A33" i="5"/>
  <c r="B33" i="5" s="1"/>
  <c r="A32" i="5"/>
  <c r="B32" i="5" s="1"/>
  <c r="A31" i="5"/>
  <c r="B31" i="5" s="1"/>
  <c r="A30" i="5"/>
  <c r="B30" i="5" s="1"/>
  <c r="A29" i="5"/>
  <c r="B29" i="5" s="1"/>
  <c r="A28" i="5"/>
  <c r="B28" i="5" s="1"/>
  <c r="A27" i="5"/>
  <c r="B27" i="5" s="1"/>
  <c r="A26" i="5"/>
  <c r="B26" i="5" s="1"/>
  <c r="A25" i="5"/>
  <c r="B25" i="5" s="1"/>
  <c r="A24" i="5"/>
  <c r="B24" i="5" s="1"/>
  <c r="A23" i="5"/>
  <c r="B23" i="5" s="1"/>
  <c r="A22" i="5"/>
  <c r="B22" i="5" s="1"/>
  <c r="A21" i="5"/>
  <c r="B21" i="5" s="1"/>
  <c r="A20" i="5"/>
  <c r="B20" i="5" s="1"/>
  <c r="A19" i="5"/>
  <c r="B19" i="5" s="1"/>
  <c r="A18" i="5"/>
  <c r="B18" i="5" s="1"/>
  <c r="A17" i="5"/>
  <c r="B17" i="5" s="1"/>
  <c r="A16" i="5"/>
  <c r="B16" i="5" s="1"/>
  <c r="A15" i="5"/>
  <c r="B15" i="5" s="1"/>
  <c r="A14" i="5"/>
  <c r="B14" i="5" s="1"/>
  <c r="A13" i="5"/>
  <c r="B13" i="5" s="1"/>
  <c r="A12" i="5"/>
  <c r="B12" i="5" s="1"/>
  <c r="A11" i="5"/>
  <c r="B11" i="5" s="1"/>
  <c r="A10" i="5"/>
  <c r="B10" i="5" s="1"/>
  <c r="A9" i="5"/>
  <c r="B9" i="5" s="1"/>
  <c r="A8" i="5"/>
  <c r="B8" i="5" s="1"/>
  <c r="A7" i="5"/>
  <c r="B7" i="5" s="1"/>
  <c r="A6" i="5"/>
  <c r="B6" i="5" s="1"/>
  <c r="A5" i="5"/>
  <c r="B5" i="5" s="1"/>
  <c r="A4" i="5"/>
  <c r="B4" i="5" s="1"/>
  <c r="G35" i="4"/>
  <c r="F35" i="4"/>
  <c r="E35" i="4"/>
  <c r="D35" i="4"/>
  <c r="C35" i="4"/>
  <c r="A33" i="4"/>
  <c r="B33" i="4" s="1"/>
  <c r="A32" i="4"/>
  <c r="B32" i="4" s="1"/>
  <c r="A31" i="4"/>
  <c r="B31" i="4" s="1"/>
  <c r="A30" i="4"/>
  <c r="B30" i="4" s="1"/>
  <c r="A29" i="4"/>
  <c r="B29" i="4" s="1"/>
  <c r="A28" i="4"/>
  <c r="B28" i="4" s="1"/>
  <c r="A27" i="4"/>
  <c r="B27" i="4" s="1"/>
  <c r="A26" i="4"/>
  <c r="B26" i="4" s="1"/>
  <c r="A25" i="4"/>
  <c r="B25" i="4" s="1"/>
  <c r="A24" i="4"/>
  <c r="B24" i="4" s="1"/>
  <c r="A23" i="4"/>
  <c r="B23" i="4" s="1"/>
  <c r="A22" i="4"/>
  <c r="B22" i="4" s="1"/>
  <c r="A21" i="4"/>
  <c r="B21" i="4" s="1"/>
  <c r="A20" i="4"/>
  <c r="B20" i="4" s="1"/>
  <c r="A19" i="4"/>
  <c r="B19" i="4" s="1"/>
  <c r="A18" i="4"/>
  <c r="B18" i="4" s="1"/>
  <c r="A17" i="4"/>
  <c r="B17" i="4" s="1"/>
  <c r="A16" i="4"/>
  <c r="B16" i="4" s="1"/>
  <c r="A15" i="4"/>
  <c r="B15" i="4" s="1"/>
  <c r="A14" i="4"/>
  <c r="B14" i="4" s="1"/>
  <c r="A13" i="4"/>
  <c r="B13" i="4" s="1"/>
  <c r="A12" i="4"/>
  <c r="B12" i="4" s="1"/>
  <c r="A11" i="4"/>
  <c r="B11" i="4" s="1"/>
  <c r="A10" i="4"/>
  <c r="B10" i="4" s="1"/>
  <c r="A9" i="4"/>
  <c r="B9" i="4" s="1"/>
  <c r="A8" i="4"/>
  <c r="B8" i="4" s="1"/>
  <c r="A7" i="4"/>
  <c r="B7" i="4" s="1"/>
  <c r="A6" i="4"/>
  <c r="B6" i="4" s="1"/>
  <c r="A5" i="4"/>
  <c r="B5" i="4" s="1"/>
  <c r="A4" i="4"/>
  <c r="B4" i="4" s="1"/>
  <c r="G36" i="3"/>
  <c r="F36" i="3"/>
  <c r="E36" i="3"/>
  <c r="D36" i="3"/>
  <c r="A34" i="3"/>
  <c r="B34" i="3" s="1"/>
  <c r="A33" i="3"/>
  <c r="B33" i="3" s="1"/>
  <c r="A32" i="3"/>
  <c r="B32" i="3" s="1"/>
  <c r="A31" i="3"/>
  <c r="B31" i="3" s="1"/>
  <c r="A30" i="3"/>
  <c r="B30" i="3" s="1"/>
  <c r="A29" i="3"/>
  <c r="B29" i="3" s="1"/>
  <c r="A28" i="3"/>
  <c r="B28" i="3" s="1"/>
  <c r="A27" i="3"/>
  <c r="B27" i="3" s="1"/>
  <c r="A26" i="3"/>
  <c r="B26" i="3" s="1"/>
  <c r="A25" i="3"/>
  <c r="B25" i="3" s="1"/>
  <c r="A24" i="3"/>
  <c r="B24" i="3" s="1"/>
  <c r="A23" i="3"/>
  <c r="B23" i="3" s="1"/>
  <c r="A22" i="3"/>
  <c r="B22" i="3" s="1"/>
  <c r="A21" i="3"/>
  <c r="B21" i="3" s="1"/>
  <c r="A20" i="3"/>
  <c r="B20" i="3" s="1"/>
  <c r="A19" i="3"/>
  <c r="B19" i="3" s="1"/>
  <c r="A18" i="3"/>
  <c r="B18" i="3" s="1"/>
  <c r="A17" i="3"/>
  <c r="B17" i="3" s="1"/>
  <c r="A16" i="3"/>
  <c r="B16" i="3" s="1"/>
  <c r="A15" i="3"/>
  <c r="B15" i="3" s="1"/>
  <c r="A14" i="3"/>
  <c r="B14" i="3" s="1"/>
  <c r="A13" i="3"/>
  <c r="B13" i="3" s="1"/>
  <c r="A12" i="3"/>
  <c r="B12" i="3" s="1"/>
  <c r="A11" i="3"/>
  <c r="B11" i="3" s="1"/>
  <c r="A10" i="3"/>
  <c r="B10" i="3" s="1"/>
  <c r="A9" i="3"/>
  <c r="B9" i="3" s="1"/>
  <c r="A8" i="3"/>
  <c r="B8" i="3" s="1"/>
  <c r="A7" i="3"/>
  <c r="B7" i="3" s="1"/>
  <c r="A6" i="3"/>
  <c r="B6" i="3" s="1"/>
  <c r="A5" i="3"/>
  <c r="B5" i="3" s="1"/>
  <c r="A4" i="3"/>
  <c r="B4" i="3" s="1"/>
  <c r="G34" i="2"/>
  <c r="F34" i="2"/>
  <c r="E34" i="2"/>
  <c r="D34" i="2"/>
  <c r="C34" i="2"/>
  <c r="A32" i="2"/>
  <c r="B32" i="2" s="1"/>
  <c r="A31" i="2"/>
  <c r="B31" i="2" s="1"/>
  <c r="A30" i="2"/>
  <c r="B30" i="2" s="1"/>
  <c r="A29" i="2"/>
  <c r="B29" i="2" s="1"/>
  <c r="A28" i="2"/>
  <c r="B28" i="2" s="1"/>
  <c r="A27" i="2"/>
  <c r="B27" i="2" s="1"/>
  <c r="A26" i="2"/>
  <c r="B26" i="2" s="1"/>
  <c r="A25" i="2"/>
  <c r="B25" i="2" s="1"/>
  <c r="A24" i="2"/>
  <c r="B24" i="2" s="1"/>
  <c r="A23" i="2"/>
  <c r="B23" i="2" s="1"/>
  <c r="A22" i="2"/>
  <c r="B22" i="2" s="1"/>
  <c r="A21" i="2"/>
  <c r="B21" i="2" s="1"/>
  <c r="A20" i="2"/>
  <c r="B20" i="2" s="1"/>
  <c r="A19" i="2"/>
  <c r="B19" i="2" s="1"/>
  <c r="A18" i="2"/>
  <c r="B18" i="2" s="1"/>
  <c r="A17" i="2"/>
  <c r="B17" i="2" s="1"/>
  <c r="A16" i="2"/>
  <c r="B16" i="2" s="1"/>
  <c r="A15" i="2"/>
  <c r="B15" i="2" s="1"/>
  <c r="A14" i="2"/>
  <c r="B14" i="2" s="1"/>
  <c r="A13" i="2"/>
  <c r="B13" i="2" s="1"/>
  <c r="A12" i="2"/>
  <c r="B12" i="2" s="1"/>
  <c r="A11" i="2"/>
  <c r="B11" i="2" s="1"/>
  <c r="A10" i="2"/>
  <c r="B10" i="2" s="1"/>
  <c r="A9" i="2"/>
  <c r="B9" i="2" s="1"/>
  <c r="A8" i="2"/>
  <c r="B8" i="2" s="1"/>
  <c r="A7" i="2"/>
  <c r="B7" i="2" s="1"/>
  <c r="A6" i="2"/>
  <c r="B6" i="2" s="1"/>
  <c r="A5" i="2"/>
  <c r="B5" i="2" s="1"/>
  <c r="A4" i="2"/>
  <c r="B4" i="2" s="1"/>
  <c r="D36" i="1"/>
  <c r="E36" i="1"/>
  <c r="F36" i="1"/>
  <c r="G36" i="1"/>
  <c r="C36" i="1"/>
  <c r="A32" i="1" l="1"/>
  <c r="A5" i="1" l="1"/>
  <c r="B5" i="1" s="1"/>
  <c r="A6" i="1"/>
  <c r="B6" i="1" s="1"/>
  <c r="A7" i="1"/>
  <c r="B7" i="1" s="1"/>
  <c r="A8" i="1"/>
  <c r="B8" i="1" s="1"/>
  <c r="A9" i="1"/>
  <c r="B9" i="1" s="1"/>
  <c r="A10" i="1"/>
  <c r="B10" i="1" s="1"/>
  <c r="A11" i="1"/>
  <c r="B11" i="1" s="1"/>
  <c r="A12" i="1"/>
  <c r="B12" i="1" s="1"/>
  <c r="A13" i="1"/>
  <c r="B13" i="1" s="1"/>
  <c r="A14" i="1"/>
  <c r="B14" i="1" s="1"/>
  <c r="A15" i="1"/>
  <c r="B15" i="1" s="1"/>
  <c r="A16" i="1"/>
  <c r="B16" i="1" s="1"/>
  <c r="A17" i="1"/>
  <c r="B17" i="1" s="1"/>
  <c r="A18" i="1"/>
  <c r="B18" i="1" s="1"/>
  <c r="A19" i="1"/>
  <c r="B19" i="1" s="1"/>
  <c r="A20" i="1"/>
  <c r="B20" i="1" s="1"/>
  <c r="A21" i="1"/>
  <c r="B21" i="1" s="1"/>
  <c r="A22" i="1"/>
  <c r="B22" i="1" s="1"/>
  <c r="A23" i="1"/>
  <c r="B23" i="1" s="1"/>
  <c r="A24" i="1"/>
  <c r="B24" i="1" s="1"/>
  <c r="A25" i="1"/>
  <c r="B25" i="1" s="1"/>
  <c r="A26" i="1"/>
  <c r="B26" i="1" s="1"/>
  <c r="A27" i="1"/>
  <c r="B27" i="1" s="1"/>
  <c r="A28" i="1"/>
  <c r="B28" i="1" s="1"/>
  <c r="A29" i="1"/>
  <c r="B29" i="1" s="1"/>
  <c r="A30" i="1"/>
  <c r="B30" i="1" s="1"/>
  <c r="A31" i="1"/>
  <c r="B31" i="1" s="1"/>
  <c r="B32" i="1"/>
  <c r="A33" i="1"/>
  <c r="B33" i="1" s="1"/>
  <c r="A34" i="1"/>
  <c r="B34" i="1" s="1"/>
  <c r="A4" i="1"/>
  <c r="B4" i="1" l="1"/>
</calcChain>
</file>

<file path=xl/sharedStrings.xml><?xml version="1.0" encoding="utf-8"?>
<sst xmlns="http://schemas.openxmlformats.org/spreadsheetml/2006/main" count="291" uniqueCount="36">
  <si>
    <t>Muster GmbH</t>
  </si>
  <si>
    <t>Monatsabrechnung</t>
  </si>
  <si>
    <t>Mitarbeiter:</t>
  </si>
  <si>
    <t>Datum</t>
  </si>
  <si>
    <t>Wochentag</t>
  </si>
  <si>
    <t>Sonstiges</t>
  </si>
  <si>
    <t xml:space="preserve"> </t>
  </si>
  <si>
    <t>Max Mustermann</t>
  </si>
  <si>
    <t>Summe:</t>
  </si>
  <si>
    <r>
      <t xml:space="preserve">SOLL </t>
    </r>
    <r>
      <rPr>
        <sz val="11"/>
        <rFont val="Calibri"/>
        <family val="2"/>
        <scheme val="minor"/>
      </rPr>
      <t>(Stunden)</t>
    </r>
  </si>
  <si>
    <r>
      <t xml:space="preserve">IST </t>
    </r>
    <r>
      <rPr>
        <sz val="11"/>
        <rFont val="Calibri"/>
        <family val="2"/>
        <scheme val="minor"/>
      </rPr>
      <t>(Stunden)</t>
    </r>
  </si>
  <si>
    <r>
      <t xml:space="preserve">Urlaub </t>
    </r>
    <r>
      <rPr>
        <sz val="11"/>
        <rFont val="Calibri"/>
        <family val="2"/>
        <scheme val="minor"/>
      </rPr>
      <t>(Stunden)</t>
    </r>
  </si>
  <si>
    <t>Hinweis:</t>
  </si>
  <si>
    <t>Diese Vorlage kann als Muster für die Arbeitszeiterfassung</t>
  </si>
  <si>
    <t>in Kurzarbeit genutzt werden.</t>
  </si>
  <si>
    <t>Für jeden Mitarbeiter in Kurzarbeit sind festzuhalten:</t>
  </si>
  <si>
    <t>- die Fehlzeiten (Krankheit, Urlaub)</t>
  </si>
  <si>
    <t>- die tatsächlich geleistete Arbeitszeit (IST)</t>
  </si>
  <si>
    <t>- die reguläre Arbeitszeit ohne Kurzarbeit (SOLL)</t>
  </si>
  <si>
    <t>Bitte Name der Firma und des Mitarbeiters eintragen.</t>
  </si>
  <si>
    <r>
      <t xml:space="preserve">Krank </t>
    </r>
    <r>
      <rPr>
        <sz val="11"/>
        <rFont val="Calibri"/>
        <family val="2"/>
        <scheme val="minor"/>
      </rPr>
      <t>(Stunden)</t>
    </r>
  </si>
  <si>
    <t>- Die Differenz in Spalte KUG weist die Stunden</t>
  </si>
  <si>
    <t xml:space="preserve">  mit Anspruch auf KUG aus.</t>
  </si>
  <si>
    <r>
      <t xml:space="preserve">KUG  </t>
    </r>
    <r>
      <rPr>
        <sz val="11"/>
        <rFont val="Calibri"/>
        <family val="2"/>
        <scheme val="minor"/>
      </rPr>
      <t>(Ausfallstunden)</t>
    </r>
  </si>
  <si>
    <t>März</t>
  </si>
  <si>
    <t>Januar</t>
  </si>
  <si>
    <t>Februar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</si>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</sst>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7" xfId="0" applyFont="1" applyFill="1" applyBorder="1"/>
    <xf numFmtId="0" fontId="4" fillId="2" borderId="10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/>
    <xf numFmtId="0" fontId="0" fillId="3" borderId="10" xfId="0" applyFill="1" applyBorder="1"/>
    <xf numFmtId="0" fontId="0" fillId="3" borderId="7" xfId="0" applyFill="1" applyBorder="1"/>
    <xf numFmtId="0" fontId="0" fillId="3" borderId="14" xfId="0" applyFill="1" applyBorder="1"/>
    <xf numFmtId="0" fontId="0" fillId="3" borderId="0" xfId="0" applyFill="1" applyBorder="1"/>
    <xf numFmtId="0" fontId="0" fillId="3" borderId="15" xfId="0" applyFill="1" applyBorder="1"/>
    <xf numFmtId="0" fontId="0" fillId="3" borderId="4" xfId="0" applyFill="1" applyBorder="1"/>
    <xf numFmtId="0" fontId="0" fillId="3" borderId="16" xfId="0" applyFill="1" applyBorder="1"/>
    <xf numFmtId="0" fontId="0" fillId="3" borderId="2" xfId="0" applyFill="1" applyBorder="1"/>
    <xf numFmtId="0" fontId="1" fillId="3" borderId="9" xfId="0" applyFont="1" applyFill="1" applyBorder="1"/>
    <xf numFmtId="0" fontId="0" fillId="3" borderId="14" xfId="0" quotePrefix="1" applyFill="1" applyBorder="1"/>
    <xf numFmtId="1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14" fontId="0" fillId="0" borderId="5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</cellXfs>
  <cellStyles count="2">
    <cellStyle name="Euro" xfId="1"/>
    <cellStyle name="Standard" xfId="0" builtinId="0"/>
  </cellStyles>
  <dxfs count="144"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le1" displayName="Tabelle1" ref="A3:H34" totalsRowShown="0" headerRowDxfId="143" headerRowBorderDxfId="142" tableBorderDxfId="141" totalsRowBorderDxfId="140">
  <tableColumns count="8">
    <tableColumn id="1" name="Datum" dataDxfId="139">
      <calculatedColumnFormula>DATE($H$1,MONTH("1."&amp;$G$1),ROW()-3)</calculatedColumnFormula>
    </tableColumn>
    <tableColumn id="2" name="Wochentag" dataDxfId="138">
      <calculatedColumnFormula>TEXT(A4,"TTTT")</calculatedColumnFormula>
    </tableColumn>
    <tableColumn id="3" name="SOLL (Stunden)" dataDxfId="137"/>
    <tableColumn id="4" name="IST (Stunden)" dataDxfId="136"/>
    <tableColumn id="5" name="Krank (Stunden)" dataDxfId="135"/>
    <tableColumn id="6" name="Urlaub (Stunden)" dataDxfId="134"/>
    <tableColumn id="7" name="KUG  (Ausfallstunden)" dataDxfId="133"/>
    <tableColumn id="8" name="Sonstiges" dataDxfId="132">
      <calculatedColumnFormula>SUM(E4:G4)</calculatedColumnFormula>
    </tableColumn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id="10" name="Tabelle111" displayName="Tabelle111" ref="A3:H34" totalsRowShown="0" headerRowDxfId="35" headerRowBorderDxfId="34" tableBorderDxfId="33" totalsRowBorderDxfId="32">
  <tableColumns count="8">
    <tableColumn id="1" name="Datum" dataDxfId="31">
      <calculatedColumnFormula>DATE($H$1,MONTH("1."&amp;$G$1),ROW()-3)</calculatedColumnFormula>
    </tableColumn>
    <tableColumn id="2" name="Wochentag" dataDxfId="30">
      <calculatedColumnFormula>TEXT(A4,"TTTT")</calculatedColumnFormula>
    </tableColumn>
    <tableColumn id="3" name="SOLL (Stunden)" dataDxfId="29"/>
    <tableColumn id="4" name="IST (Stunden)" dataDxfId="28"/>
    <tableColumn id="5" name="Krank (Stunden)" dataDxfId="27"/>
    <tableColumn id="6" name="Urlaub (Stunden)" dataDxfId="26"/>
    <tableColumn id="7" name="KUG  (Ausfallstunden)" dataDxfId="25"/>
    <tableColumn id="8" name="Sonstiges" dataDxfId="24">
      <calculatedColumnFormula>SUM(E4:G4)</calculatedColumnFormula>
    </tableColumn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id="11" name="Tabelle112" displayName="Tabelle112" ref="A3:H33" totalsRowShown="0" headerRowDxfId="23" headerRowBorderDxfId="22" tableBorderDxfId="21" totalsRowBorderDxfId="20">
  <tableColumns count="8">
    <tableColumn id="1" name="Datum" dataDxfId="19">
      <calculatedColumnFormula>DATE($H$1,MONTH("1."&amp;$G$1),ROW()-3)</calculatedColumnFormula>
    </tableColumn>
    <tableColumn id="2" name="Wochentag" dataDxfId="18">
      <calculatedColumnFormula>TEXT(A4,"TTTT")</calculatedColumnFormula>
    </tableColumn>
    <tableColumn id="3" name="SOLL (Stunden)" dataDxfId="17"/>
    <tableColumn id="4" name="IST (Stunden)" dataDxfId="16"/>
    <tableColumn id="5" name="Krank (Stunden)" dataDxfId="15"/>
    <tableColumn id="6" name="Urlaub (Stunden)" dataDxfId="14"/>
    <tableColumn id="7" name="KUG  (Ausfallstunden)" dataDxfId="13"/>
    <tableColumn id="8" name="Sonstiges" dataDxfId="12">
      <calculatedColumnFormula>SUM(E4:G4)</calculatedColumnFormula>
    </tableColumn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id="12" name="Tabelle113" displayName="Tabelle113" ref="A3:H34" totalsRowShown="0" headerRowDxfId="11" headerRowBorderDxfId="10" tableBorderDxfId="9" totalsRowBorderDxfId="8">
  <tableColumns count="8">
    <tableColumn id="1" name="Datum" dataDxfId="7">
      <calculatedColumnFormula>DATE($H$1,MONTH("1."&amp;$G$1),ROW()-3)</calculatedColumnFormula>
    </tableColumn>
    <tableColumn id="2" name="Wochentag" dataDxfId="6">
      <calculatedColumnFormula>TEXT(A4,"TTTT")</calculatedColumnFormula>
    </tableColumn>
    <tableColumn id="3" name="SOLL (Stunden)" dataDxfId="5"/>
    <tableColumn id="4" name="IST (Stunden)" dataDxfId="4"/>
    <tableColumn id="5" name="Krank (Stunden)" dataDxfId="3"/>
    <tableColumn id="6" name="Urlaub (Stunden)" dataDxfId="2"/>
    <tableColumn id="7" name="KUG  (Ausfallstunden)" dataDxfId="1"/>
    <tableColumn id="8" name="Sonstiges" dataDxfId="0">
      <calculatedColumnFormula>SUM(E4:G4)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elle13" displayName="Tabelle13" ref="A3:H32" totalsRowShown="0" headerRowDxfId="131" headerRowBorderDxfId="130" tableBorderDxfId="129" totalsRowBorderDxfId="128">
  <tableColumns count="8">
    <tableColumn id="1" name="Datum" dataDxfId="127">
      <calculatedColumnFormula>DATE($H$1,MONTH("1."&amp;$G$1),ROW()-3)</calculatedColumnFormula>
    </tableColumn>
    <tableColumn id="2" name="Wochentag" dataDxfId="126">
      <calculatedColumnFormula>TEXT(A4,"TTTT")</calculatedColumnFormula>
    </tableColumn>
    <tableColumn id="3" name="SOLL (Stunden)" dataDxfId="125"/>
    <tableColumn id="4" name="IST (Stunden)" dataDxfId="124"/>
    <tableColumn id="5" name="Krank (Stunden)" dataDxfId="123"/>
    <tableColumn id="6" name="Urlaub (Stunden)" dataDxfId="122"/>
    <tableColumn id="7" name="KUG  (Ausfallstunden)" dataDxfId="121"/>
    <tableColumn id="8" name="Sonstiges" dataDxfId="120">
      <calculatedColumnFormula>SUM(E4:G4)</calculatedColumnFormula>
    </tableColumn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3" name="Tabelle14" displayName="Tabelle14" ref="A3:H34" totalsRowShown="0" headerRowDxfId="119" headerRowBorderDxfId="118" tableBorderDxfId="117" totalsRowBorderDxfId="116">
  <tableColumns count="8">
    <tableColumn id="1" name="Datum" dataDxfId="115">
      <calculatedColumnFormula>DATE($H$1,MONTH("1."&amp;$G$1),ROW()-3)</calculatedColumnFormula>
    </tableColumn>
    <tableColumn id="2" name="Wochentag" dataDxfId="114">
      <calculatedColumnFormula>TEXT(A4,"TTTT")</calculatedColumnFormula>
    </tableColumn>
    <tableColumn id="3" name="SOLL (Stunden)" dataDxfId="113"/>
    <tableColumn id="4" name="IST (Stunden)" dataDxfId="112"/>
    <tableColumn id="5" name="Krank (Stunden)" dataDxfId="111"/>
    <tableColumn id="6" name="Urlaub (Stunden)" dataDxfId="110"/>
    <tableColumn id="7" name="KUG  (Ausfallstunden)" dataDxfId="109"/>
    <tableColumn id="8" name="Sonstiges" dataDxfId="108">
      <calculatedColumnFormula>SUM(E4:G4)</calculatedColumnFormula>
    </tableColumn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4" name="Tabelle15" displayName="Tabelle15" ref="A3:H33" totalsRowShown="0" headerRowDxfId="107" headerRowBorderDxfId="106" tableBorderDxfId="105" totalsRowBorderDxfId="104">
  <tableColumns count="8">
    <tableColumn id="1" name="Datum" dataDxfId="103">
      <calculatedColumnFormula>DATE($H$1,MONTH("1."&amp;$G$1),ROW()-3)</calculatedColumnFormula>
    </tableColumn>
    <tableColumn id="2" name="Wochentag" dataDxfId="102">
      <calculatedColumnFormula>TEXT(A4,"TTTT")</calculatedColumnFormula>
    </tableColumn>
    <tableColumn id="3" name="SOLL (Stunden)" dataDxfId="101"/>
    <tableColumn id="4" name="IST (Stunden)" dataDxfId="100"/>
    <tableColumn id="5" name="Krank (Stunden)" dataDxfId="99"/>
    <tableColumn id="6" name="Urlaub (Stunden)" dataDxfId="98"/>
    <tableColumn id="7" name="KUG  (Ausfallstunden)" dataDxfId="97"/>
    <tableColumn id="8" name="Sonstiges" dataDxfId="96">
      <calculatedColumnFormula>SUM(E4:G4)</calculatedColumnFormula>
    </tableColumn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5" name="Tabelle16" displayName="Tabelle16" ref="A3:H34" totalsRowShown="0" headerRowDxfId="95" headerRowBorderDxfId="94" tableBorderDxfId="93" totalsRowBorderDxfId="92">
  <tableColumns count="8">
    <tableColumn id="1" name="Datum" dataDxfId="91">
      <calculatedColumnFormula>DATE($H$1,MONTH("1."&amp;$G$1),ROW()-3)</calculatedColumnFormula>
    </tableColumn>
    <tableColumn id="2" name="Wochentag" dataDxfId="90">
      <calculatedColumnFormula>TEXT(A4,"TTTT")</calculatedColumnFormula>
    </tableColumn>
    <tableColumn id="3" name="SOLL (Stunden)" dataDxfId="89"/>
    <tableColumn id="4" name="IST (Stunden)" dataDxfId="88"/>
    <tableColumn id="5" name="Krank (Stunden)" dataDxfId="87"/>
    <tableColumn id="6" name="Urlaub (Stunden)" dataDxfId="86"/>
    <tableColumn id="7" name="KUG  (Ausfallstunden)" dataDxfId="85"/>
    <tableColumn id="8" name="Sonstiges" dataDxfId="84">
      <calculatedColumnFormula>SUM(E4:G4)</calculatedColumnFormula>
    </tableColumn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6" name="Tabelle17" displayName="Tabelle17" ref="A3:H33" totalsRowShown="0" headerRowDxfId="83" headerRowBorderDxfId="82" tableBorderDxfId="81" totalsRowBorderDxfId="80">
  <tableColumns count="8">
    <tableColumn id="1" name="Datum" dataDxfId="79">
      <calculatedColumnFormula>DATE($H$1,MONTH("1."&amp;$G$1),ROW()-3)</calculatedColumnFormula>
    </tableColumn>
    <tableColumn id="2" name="Wochentag" dataDxfId="78">
      <calculatedColumnFormula>TEXT(A4,"TTTT")</calculatedColumnFormula>
    </tableColumn>
    <tableColumn id="3" name="SOLL (Stunden)" dataDxfId="77"/>
    <tableColumn id="4" name="IST (Stunden)" dataDxfId="76"/>
    <tableColumn id="5" name="Krank (Stunden)" dataDxfId="75"/>
    <tableColumn id="6" name="Urlaub (Stunden)" dataDxfId="74"/>
    <tableColumn id="7" name="KUG  (Ausfallstunden)" dataDxfId="73"/>
    <tableColumn id="8" name="Sonstiges" dataDxfId="72">
      <calculatedColumnFormula>SUM(E4:G4)</calculatedColumnFormula>
    </tableColumn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7" name="Tabelle18" displayName="Tabelle18" ref="A3:H34" totalsRowShown="0" headerRowDxfId="71" headerRowBorderDxfId="70" tableBorderDxfId="69" totalsRowBorderDxfId="68">
  <tableColumns count="8">
    <tableColumn id="1" name="Datum" dataDxfId="67">
      <calculatedColumnFormula>DATE($H$1,MONTH("1."&amp;$G$1),ROW()-3)</calculatedColumnFormula>
    </tableColumn>
    <tableColumn id="2" name="Wochentag" dataDxfId="66">
      <calculatedColumnFormula>TEXT(A4,"TTTT")</calculatedColumnFormula>
    </tableColumn>
    <tableColumn id="3" name="SOLL (Stunden)" dataDxfId="65"/>
    <tableColumn id="4" name="IST (Stunden)" dataDxfId="64"/>
    <tableColumn id="5" name="Krank (Stunden)" dataDxfId="63"/>
    <tableColumn id="6" name="Urlaub (Stunden)" dataDxfId="62"/>
    <tableColumn id="7" name="KUG  (Ausfallstunden)" dataDxfId="61"/>
    <tableColumn id="8" name="Sonstiges" dataDxfId="60">
      <calculatedColumnFormula>SUM(E4:G4)</calculatedColumnFormula>
    </tableColumn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id="8" name="Tabelle19" displayName="Tabelle19" ref="A3:H34" totalsRowShown="0" headerRowDxfId="59" headerRowBorderDxfId="58" tableBorderDxfId="57" totalsRowBorderDxfId="56">
  <tableColumns count="8">
    <tableColumn id="1" name="Datum" dataDxfId="55">
      <calculatedColumnFormula>DATE($H$1,MONTH("1."&amp;$G$1),ROW()-3)</calculatedColumnFormula>
    </tableColumn>
    <tableColumn id="2" name="Wochentag" dataDxfId="54">
      <calculatedColumnFormula>TEXT(A4,"TTTT")</calculatedColumnFormula>
    </tableColumn>
    <tableColumn id="3" name="SOLL (Stunden)" dataDxfId="53"/>
    <tableColumn id="4" name="IST (Stunden)" dataDxfId="52"/>
    <tableColumn id="5" name="Krank (Stunden)" dataDxfId="51"/>
    <tableColumn id="6" name="Urlaub (Stunden)" dataDxfId="50"/>
    <tableColumn id="7" name="KUG  (Ausfallstunden)" dataDxfId="49"/>
    <tableColumn id="8" name="Sonstiges" dataDxfId="48">
      <calculatedColumnFormula>SUM(E4:G4)</calculatedColumnFormula>
    </tableColumn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id="9" name="Tabelle110" displayName="Tabelle110" ref="A3:H33" totalsRowShown="0" headerRowDxfId="47" headerRowBorderDxfId="46" tableBorderDxfId="45" totalsRowBorderDxfId="44">
  <tableColumns count="8">
    <tableColumn id="1" name="Datum" dataDxfId="43">
      <calculatedColumnFormula>DATE($H$1,MONTH("1."&amp;$G$1),ROW()-3)</calculatedColumnFormula>
    </tableColumn>
    <tableColumn id="2" name="Wochentag" dataDxfId="42">
      <calculatedColumnFormula>TEXT(A4,"TTTT")</calculatedColumnFormula>
    </tableColumn>
    <tableColumn id="3" name="SOLL (Stunden)" dataDxfId="41"/>
    <tableColumn id="4" name="IST (Stunden)" dataDxfId="40"/>
    <tableColumn id="5" name="Krank (Stunden)" dataDxfId="39"/>
    <tableColumn id="6" name="Urlaub (Stunden)" dataDxfId="38"/>
    <tableColumn id="7" name="KUG  (Ausfallstunden)" dataDxfId="37"/>
    <tableColumn id="8" name="Sonstiges" dataDxfId="36">
      <calculatedColumnFormula>SUM(E4:G4)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19" zoomScaleNormal="100" workbookViewId="0">
      <selection activeCell="L3" sqref="L3"/>
    </sheetView>
  </sheetViews>
  <sheetFormatPr baseColWidth="10" defaultRowHeight="14.4" x14ac:dyDescent="0.3"/>
  <cols>
    <col min="1" max="1" width="11" customWidth="1"/>
    <col min="2" max="2" width="11.109375" customWidth="1"/>
    <col min="3" max="3" width="9.33203125" customWidth="1"/>
    <col min="4" max="4" width="9.5546875" customWidth="1"/>
    <col min="5" max="5" width="9" customWidth="1"/>
    <col min="6" max="6" width="9.33203125" customWidth="1"/>
    <col min="7" max="7" width="14.5546875" customWidth="1"/>
    <col min="8" max="8" width="24.109375" customWidth="1"/>
    <col min="9" max="9" width="4.6640625" customWidth="1"/>
  </cols>
  <sheetData>
    <row r="1" spans="1:14" s="1" customFormat="1" ht="25.5" customHeight="1" x14ac:dyDescent="0.35">
      <c r="A1" s="12" t="s">
        <v>1</v>
      </c>
      <c r="B1" s="13"/>
      <c r="C1" s="13"/>
      <c r="D1" s="13"/>
      <c r="E1" s="13"/>
      <c r="F1" s="13"/>
      <c r="G1" s="15" t="s">
        <v>25</v>
      </c>
      <c r="H1" s="14">
        <v>2020</v>
      </c>
    </row>
    <row r="2" spans="1:14" s="8" customFormat="1" ht="22.5" customHeight="1" thickBot="1" x14ac:dyDescent="0.4">
      <c r="A2" s="18" t="s">
        <v>2</v>
      </c>
      <c r="B2" s="19"/>
      <c r="C2" s="19"/>
      <c r="D2" s="20"/>
      <c r="E2" s="20"/>
      <c r="F2" s="20"/>
      <c r="G2" s="19"/>
      <c r="H2" s="21"/>
    </row>
    <row r="3" spans="1:14" s="11" customFormat="1" ht="29.25" customHeight="1" x14ac:dyDescent="0.25">
      <c r="A3" s="16" t="s">
        <v>3</v>
      </c>
      <c r="B3" s="16" t="s">
        <v>4</v>
      </c>
      <c r="C3" s="17" t="s">
        <v>9</v>
      </c>
      <c r="D3" s="17" t="s">
        <v>10</v>
      </c>
      <c r="E3" s="17" t="s">
        <v>20</v>
      </c>
      <c r="F3" s="17" t="s">
        <v>11</v>
      </c>
      <c r="G3" s="17" t="s">
        <v>23</v>
      </c>
      <c r="H3" s="16" t="s">
        <v>5</v>
      </c>
    </row>
    <row r="4" spans="1:14" ht="21" customHeight="1" x14ac:dyDescent="0.25">
      <c r="A4" s="35">
        <f t="shared" ref="A4:A34" si="0">DATE($H$1,MONTH("1."&amp;$G$1),ROW()-3)</f>
        <v>43831</v>
      </c>
      <c r="B4" s="34" t="str">
        <f>TEXT(A4,"TTTT")</f>
        <v>Mittwoch</v>
      </c>
      <c r="C4" s="9"/>
      <c r="D4" s="9"/>
      <c r="E4" s="9"/>
      <c r="F4" s="9"/>
      <c r="G4" s="9" t="s">
        <v>6</v>
      </c>
      <c r="H4" s="10"/>
    </row>
    <row r="5" spans="1:14" ht="21" customHeight="1" x14ac:dyDescent="0.25">
      <c r="A5" s="36">
        <f t="shared" si="0"/>
        <v>43832</v>
      </c>
      <c r="B5" s="37" t="str">
        <f t="shared" ref="B5:B34" si="1">TEXT(A5,"TTTT")</f>
        <v>Donnerstag</v>
      </c>
      <c r="C5" s="3"/>
      <c r="D5" s="3"/>
      <c r="E5" s="3"/>
      <c r="F5" s="3"/>
      <c r="G5" s="3"/>
      <c r="H5" s="4"/>
      <c r="J5" s="30" t="s">
        <v>12</v>
      </c>
      <c r="K5" s="22"/>
      <c r="L5" s="22"/>
      <c r="M5" s="22"/>
      <c r="N5" s="23"/>
    </row>
    <row r="6" spans="1:14" ht="21" customHeight="1" x14ac:dyDescent="0.25">
      <c r="A6" s="36">
        <f t="shared" si="0"/>
        <v>43833</v>
      </c>
      <c r="B6" s="37" t="str">
        <f t="shared" si="1"/>
        <v>Freitag</v>
      </c>
      <c r="C6" s="3"/>
      <c r="D6" s="3"/>
      <c r="E6" s="3"/>
      <c r="F6" s="3"/>
      <c r="G6" s="3"/>
      <c r="H6" s="4"/>
      <c r="J6" s="24"/>
      <c r="K6" s="25"/>
      <c r="L6" s="25"/>
      <c r="M6" s="25"/>
      <c r="N6" s="26"/>
    </row>
    <row r="7" spans="1:14" ht="21" customHeight="1" x14ac:dyDescent="0.3">
      <c r="A7" s="36">
        <f t="shared" si="0"/>
        <v>43834</v>
      </c>
      <c r="B7" s="37" t="str">
        <f t="shared" si="1"/>
        <v>Samstag</v>
      </c>
      <c r="C7" s="3"/>
      <c r="D7" s="3"/>
      <c r="E7" s="3"/>
      <c r="F7" s="3"/>
      <c r="G7" s="3" t="s">
        <v>6</v>
      </c>
      <c r="H7" s="4"/>
      <c r="J7" s="24" t="s">
        <v>13</v>
      </c>
      <c r="K7" s="25"/>
      <c r="L7" s="25"/>
      <c r="M7" s="25"/>
      <c r="N7" s="26"/>
    </row>
    <row r="8" spans="1:14" ht="21" customHeight="1" x14ac:dyDescent="0.25">
      <c r="A8" s="36">
        <f t="shared" si="0"/>
        <v>43835</v>
      </c>
      <c r="B8" s="37" t="str">
        <f t="shared" si="1"/>
        <v>Sonntag</v>
      </c>
      <c r="C8" s="3"/>
      <c r="D8" s="3"/>
      <c r="E8" s="3"/>
      <c r="F8" s="3"/>
      <c r="G8" s="3"/>
      <c r="H8" s="4"/>
      <c r="J8" s="24" t="s">
        <v>14</v>
      </c>
      <c r="K8" s="25"/>
      <c r="L8" s="25"/>
      <c r="M8" s="25"/>
      <c r="N8" s="26"/>
    </row>
    <row r="9" spans="1:14" ht="21" customHeight="1" x14ac:dyDescent="0.25">
      <c r="A9" s="36">
        <f t="shared" si="0"/>
        <v>43836</v>
      </c>
      <c r="B9" s="37" t="str">
        <f t="shared" si="1"/>
        <v>Montag</v>
      </c>
      <c r="C9" s="3"/>
      <c r="D9" s="3"/>
      <c r="E9" s="3"/>
      <c r="F9" s="3"/>
      <c r="G9" s="3"/>
      <c r="H9" s="4"/>
      <c r="J9" s="24" t="s">
        <v>19</v>
      </c>
      <c r="K9" s="25"/>
      <c r="L9" s="25"/>
      <c r="M9" s="25"/>
      <c r="N9" s="26"/>
    </row>
    <row r="10" spans="1:14" ht="21" customHeight="1" x14ac:dyDescent="0.3">
      <c r="A10" s="36">
        <f t="shared" si="0"/>
        <v>43837</v>
      </c>
      <c r="B10" s="37" t="str">
        <f t="shared" si="1"/>
        <v>Dienstag</v>
      </c>
      <c r="C10" s="3"/>
      <c r="D10" s="3"/>
      <c r="E10" s="3"/>
      <c r="F10" s="3"/>
      <c r="G10" s="3"/>
      <c r="H10" s="4"/>
      <c r="J10" s="24" t="s">
        <v>15</v>
      </c>
      <c r="K10" s="25"/>
      <c r="L10" s="25"/>
      <c r="M10" s="25"/>
      <c r="N10" s="26"/>
    </row>
    <row r="11" spans="1:14" ht="21" customHeight="1" x14ac:dyDescent="0.3">
      <c r="A11" s="36">
        <f t="shared" si="0"/>
        <v>43838</v>
      </c>
      <c r="B11" s="37" t="str">
        <f t="shared" si="1"/>
        <v>Mittwoch</v>
      </c>
      <c r="C11" s="3"/>
      <c r="D11" s="3"/>
      <c r="E11" s="3"/>
      <c r="F11" s="3"/>
      <c r="G11" s="3"/>
      <c r="H11" s="4"/>
      <c r="J11" s="31" t="s">
        <v>18</v>
      </c>
      <c r="K11" s="25"/>
      <c r="L11" s="25"/>
      <c r="M11" s="25"/>
      <c r="N11" s="26"/>
    </row>
    <row r="12" spans="1:14" ht="21" customHeight="1" x14ac:dyDescent="0.3">
      <c r="A12" s="36">
        <f t="shared" si="0"/>
        <v>43839</v>
      </c>
      <c r="B12" s="37" t="str">
        <f t="shared" si="1"/>
        <v>Donnerstag</v>
      </c>
      <c r="C12" s="3"/>
      <c r="D12" s="3"/>
      <c r="E12" s="3"/>
      <c r="F12" s="3"/>
      <c r="G12" s="3"/>
      <c r="H12" s="4"/>
      <c r="J12" s="31" t="s">
        <v>17</v>
      </c>
      <c r="K12" s="25"/>
      <c r="L12" s="25"/>
      <c r="M12" s="25"/>
      <c r="N12" s="26"/>
    </row>
    <row r="13" spans="1:14" ht="21" customHeight="1" x14ac:dyDescent="0.25">
      <c r="A13" s="36">
        <f t="shared" si="0"/>
        <v>43840</v>
      </c>
      <c r="B13" s="37" t="str">
        <f t="shared" si="1"/>
        <v>Freitag</v>
      </c>
      <c r="C13" s="3"/>
      <c r="D13" s="3"/>
      <c r="E13" s="3"/>
      <c r="F13" s="3"/>
      <c r="G13" s="3"/>
      <c r="H13" s="4"/>
      <c r="J13" s="31" t="s">
        <v>16</v>
      </c>
      <c r="K13" s="25"/>
      <c r="L13" s="25"/>
      <c r="M13" s="25"/>
      <c r="N13" s="26"/>
    </row>
    <row r="14" spans="1:14" ht="21" customHeight="1" x14ac:dyDescent="0.25">
      <c r="A14" s="36">
        <f t="shared" si="0"/>
        <v>43841</v>
      </c>
      <c r="B14" s="37" t="str">
        <f t="shared" si="1"/>
        <v>Samstag</v>
      </c>
      <c r="C14" s="3"/>
      <c r="D14" s="3"/>
      <c r="E14" s="3"/>
      <c r="F14" s="3"/>
      <c r="G14" s="3"/>
      <c r="H14" s="4"/>
      <c r="J14" s="31" t="s">
        <v>21</v>
      </c>
      <c r="K14" s="25"/>
      <c r="L14" s="25"/>
      <c r="M14" s="25"/>
      <c r="N14" s="26"/>
    </row>
    <row r="15" spans="1:14" ht="21" customHeight="1" x14ac:dyDescent="0.25">
      <c r="A15" s="36">
        <f t="shared" si="0"/>
        <v>43842</v>
      </c>
      <c r="B15" s="37" t="str">
        <f t="shared" si="1"/>
        <v>Sonntag</v>
      </c>
      <c r="C15" s="3"/>
      <c r="D15" s="3"/>
      <c r="E15" s="3"/>
      <c r="F15" s="3"/>
      <c r="G15" s="3"/>
      <c r="H15" s="4"/>
      <c r="J15" s="24" t="s">
        <v>22</v>
      </c>
      <c r="K15" s="25"/>
      <c r="L15" s="25"/>
      <c r="M15" s="25"/>
      <c r="N15" s="26"/>
    </row>
    <row r="16" spans="1:14" ht="21" customHeight="1" x14ac:dyDescent="0.3">
      <c r="A16" s="36">
        <f t="shared" si="0"/>
        <v>43843</v>
      </c>
      <c r="B16" s="37" t="str">
        <f t="shared" si="1"/>
        <v>Montag</v>
      </c>
      <c r="C16" s="3"/>
      <c r="D16" s="3"/>
      <c r="E16" s="3"/>
      <c r="F16" s="3"/>
      <c r="G16" s="3"/>
      <c r="H16" s="4"/>
      <c r="J16" s="24"/>
      <c r="K16" s="25"/>
      <c r="L16" s="25"/>
      <c r="M16" s="25"/>
      <c r="N16" s="26"/>
    </row>
    <row r="17" spans="1:14" ht="21" customHeight="1" x14ac:dyDescent="0.3">
      <c r="A17" s="36">
        <f t="shared" si="0"/>
        <v>43844</v>
      </c>
      <c r="B17" s="37" t="str">
        <f t="shared" si="1"/>
        <v>Dienstag</v>
      </c>
      <c r="C17" s="3"/>
      <c r="D17" s="3"/>
      <c r="E17" s="3"/>
      <c r="F17" s="3"/>
      <c r="G17" s="3"/>
      <c r="H17" s="4"/>
      <c r="J17" s="24"/>
      <c r="K17" s="25"/>
      <c r="L17" s="25"/>
      <c r="M17" s="25"/>
      <c r="N17" s="26"/>
    </row>
    <row r="18" spans="1:14" ht="21" customHeight="1" x14ac:dyDescent="0.25">
      <c r="A18" s="36">
        <f t="shared" si="0"/>
        <v>43845</v>
      </c>
      <c r="B18" s="37" t="str">
        <f t="shared" si="1"/>
        <v>Mittwoch</v>
      </c>
      <c r="C18" s="3"/>
      <c r="D18" s="3"/>
      <c r="E18" s="3"/>
      <c r="F18" s="3"/>
      <c r="G18" s="3"/>
      <c r="H18" s="4"/>
      <c r="J18" s="27"/>
      <c r="K18" s="28"/>
      <c r="L18" s="28"/>
      <c r="M18" s="28"/>
      <c r="N18" s="29"/>
    </row>
    <row r="19" spans="1:14" ht="21" customHeight="1" x14ac:dyDescent="0.25">
      <c r="A19" s="36">
        <f t="shared" si="0"/>
        <v>43846</v>
      </c>
      <c r="B19" s="37" t="str">
        <f t="shared" si="1"/>
        <v>Donnerstag</v>
      </c>
      <c r="C19" s="3"/>
      <c r="D19" s="3"/>
      <c r="E19" s="3"/>
      <c r="F19" s="3"/>
      <c r="G19" s="3"/>
      <c r="H19" s="4"/>
    </row>
    <row r="20" spans="1:14" ht="21" customHeight="1" x14ac:dyDescent="0.25">
      <c r="A20" s="36">
        <f t="shared" si="0"/>
        <v>43847</v>
      </c>
      <c r="B20" s="37" t="str">
        <f t="shared" si="1"/>
        <v>Freitag</v>
      </c>
      <c r="C20" s="3"/>
      <c r="D20" s="3"/>
      <c r="E20" s="3"/>
      <c r="F20" s="3"/>
      <c r="G20" s="3"/>
      <c r="H20" s="4"/>
    </row>
    <row r="21" spans="1:14" ht="21" customHeight="1" x14ac:dyDescent="0.3">
      <c r="A21" s="36">
        <f t="shared" si="0"/>
        <v>43848</v>
      </c>
      <c r="B21" s="37" t="str">
        <f t="shared" si="1"/>
        <v>Samstag</v>
      </c>
      <c r="C21" s="3"/>
      <c r="D21" s="3"/>
      <c r="E21" s="3"/>
      <c r="F21" s="3"/>
      <c r="G21" s="3"/>
      <c r="H21" s="4"/>
    </row>
    <row r="22" spans="1:14" ht="21" customHeight="1" x14ac:dyDescent="0.3">
      <c r="A22" s="36">
        <f t="shared" si="0"/>
        <v>43849</v>
      </c>
      <c r="B22" s="37" t="str">
        <f t="shared" si="1"/>
        <v>Sonntag</v>
      </c>
      <c r="C22" s="3"/>
      <c r="D22" s="3"/>
      <c r="E22" s="3"/>
      <c r="F22" s="3"/>
      <c r="G22" s="3"/>
      <c r="H22" s="4"/>
    </row>
    <row r="23" spans="1:14" ht="21" customHeight="1" x14ac:dyDescent="0.3">
      <c r="A23" s="36">
        <f t="shared" si="0"/>
        <v>43850</v>
      </c>
      <c r="B23" s="37" t="str">
        <f t="shared" si="1"/>
        <v>Montag</v>
      </c>
      <c r="C23" s="3"/>
      <c r="D23" s="3"/>
      <c r="E23" s="3"/>
      <c r="F23" s="3"/>
      <c r="G23" s="3"/>
      <c r="H23" s="4"/>
    </row>
    <row r="24" spans="1:14" ht="21" customHeight="1" x14ac:dyDescent="0.3">
      <c r="A24" s="36">
        <f t="shared" si="0"/>
        <v>43851</v>
      </c>
      <c r="B24" s="37" t="str">
        <f t="shared" si="1"/>
        <v>Dienstag</v>
      </c>
      <c r="C24" s="3"/>
      <c r="D24" s="3"/>
      <c r="E24" s="3"/>
      <c r="F24" s="3"/>
      <c r="G24" s="3"/>
      <c r="H24" s="4"/>
    </row>
    <row r="25" spans="1:14" ht="21" customHeight="1" x14ac:dyDescent="0.3">
      <c r="A25" s="36">
        <f t="shared" si="0"/>
        <v>43852</v>
      </c>
      <c r="B25" s="37" t="str">
        <f t="shared" si="1"/>
        <v>Mittwoch</v>
      </c>
      <c r="C25" s="3"/>
      <c r="D25" s="3"/>
      <c r="E25" s="3"/>
      <c r="F25" s="3"/>
      <c r="G25" s="3"/>
      <c r="H25" s="4"/>
    </row>
    <row r="26" spans="1:14" ht="21" customHeight="1" x14ac:dyDescent="0.3">
      <c r="A26" s="36">
        <f t="shared" si="0"/>
        <v>43853</v>
      </c>
      <c r="B26" s="37" t="str">
        <f t="shared" si="1"/>
        <v>Donnerstag</v>
      </c>
      <c r="C26" s="3"/>
      <c r="D26" s="3"/>
      <c r="E26" s="3"/>
      <c r="F26" s="3"/>
      <c r="G26" s="3"/>
      <c r="H26" s="4"/>
    </row>
    <row r="27" spans="1:14" ht="21" customHeight="1" x14ac:dyDescent="0.3">
      <c r="A27" s="36">
        <f t="shared" si="0"/>
        <v>43854</v>
      </c>
      <c r="B27" s="37" t="str">
        <f t="shared" si="1"/>
        <v>Freitag</v>
      </c>
      <c r="C27" s="3"/>
      <c r="D27" s="3"/>
      <c r="E27" s="3"/>
      <c r="F27" s="3"/>
      <c r="G27" s="3"/>
      <c r="H27" s="4"/>
    </row>
    <row r="28" spans="1:14" ht="21" customHeight="1" x14ac:dyDescent="0.3">
      <c r="A28" s="36">
        <f t="shared" si="0"/>
        <v>43855</v>
      </c>
      <c r="B28" s="37" t="str">
        <f t="shared" si="1"/>
        <v>Samstag</v>
      </c>
      <c r="C28" s="3"/>
      <c r="D28" s="3"/>
      <c r="E28" s="3"/>
      <c r="F28" s="3"/>
      <c r="G28" s="3"/>
      <c r="H28" s="4"/>
    </row>
    <row r="29" spans="1:14" ht="21" customHeight="1" x14ac:dyDescent="0.3">
      <c r="A29" s="36">
        <f t="shared" si="0"/>
        <v>43856</v>
      </c>
      <c r="B29" s="37" t="str">
        <f t="shared" si="1"/>
        <v>Sonntag</v>
      </c>
      <c r="C29" s="3"/>
      <c r="D29" s="3"/>
      <c r="E29" s="3"/>
      <c r="F29" s="3"/>
      <c r="G29" s="3"/>
      <c r="H29" s="4"/>
    </row>
    <row r="30" spans="1:14" ht="21" customHeight="1" x14ac:dyDescent="0.3">
      <c r="A30" s="36">
        <f t="shared" si="0"/>
        <v>43857</v>
      </c>
      <c r="B30" s="37" t="str">
        <f t="shared" si="1"/>
        <v>Montag</v>
      </c>
      <c r="C30" s="3"/>
      <c r="D30" s="3"/>
      <c r="E30" s="3"/>
      <c r="F30" s="3"/>
      <c r="G30" s="3"/>
      <c r="H30" s="4"/>
    </row>
    <row r="31" spans="1:14" ht="21" customHeight="1" x14ac:dyDescent="0.3">
      <c r="A31" s="36">
        <f t="shared" si="0"/>
        <v>43858</v>
      </c>
      <c r="B31" s="37" t="str">
        <f t="shared" si="1"/>
        <v>Dienstag</v>
      </c>
      <c r="C31" s="3"/>
      <c r="D31" s="3"/>
      <c r="E31" s="3"/>
      <c r="F31" s="3"/>
      <c r="G31" s="3"/>
      <c r="H31" s="4"/>
      <c r="K31" s="32"/>
    </row>
    <row r="32" spans="1:14" ht="21" customHeight="1" x14ac:dyDescent="0.3">
      <c r="A32" s="36">
        <f>DATE($H$1,MONTH("1."&amp;$G$1),ROW()-3)</f>
        <v>43859</v>
      </c>
      <c r="B32" s="37" t="str">
        <f t="shared" si="1"/>
        <v>Mittwoch</v>
      </c>
      <c r="C32" s="3"/>
      <c r="D32" s="3"/>
      <c r="E32" s="3"/>
      <c r="F32" s="3"/>
      <c r="G32" s="3"/>
      <c r="H32" s="4"/>
      <c r="K32" s="32"/>
    </row>
    <row r="33" spans="1:8" ht="21" customHeight="1" x14ac:dyDescent="0.3">
      <c r="A33" s="36">
        <f t="shared" si="0"/>
        <v>43860</v>
      </c>
      <c r="B33" s="37" t="str">
        <f t="shared" si="1"/>
        <v>Donnerstag</v>
      </c>
      <c r="C33" s="3"/>
      <c r="D33" s="3"/>
      <c r="E33" s="3"/>
      <c r="F33" s="3"/>
      <c r="G33" s="3"/>
      <c r="H33" s="4"/>
    </row>
    <row r="34" spans="1:8" ht="21" customHeight="1" x14ac:dyDescent="0.3">
      <c r="A34" s="38">
        <f t="shared" si="0"/>
        <v>43861</v>
      </c>
      <c r="B34" s="39" t="str">
        <f t="shared" si="1"/>
        <v>Freitag</v>
      </c>
      <c r="C34" s="5"/>
      <c r="D34" s="5"/>
      <c r="E34" s="5"/>
      <c r="F34" s="5"/>
      <c r="G34" s="5"/>
      <c r="H34" s="6"/>
    </row>
    <row r="35" spans="1:8" ht="21" customHeight="1" x14ac:dyDescent="0.3">
      <c r="A35" s="40"/>
      <c r="B35" s="40"/>
      <c r="C35" s="2"/>
      <c r="D35" s="2"/>
      <c r="E35" s="2"/>
      <c r="F35" s="2"/>
      <c r="G35" s="2"/>
    </row>
    <row r="36" spans="1:8" ht="21" customHeight="1" x14ac:dyDescent="0.3">
      <c r="A36" s="41"/>
      <c r="B36" s="41" t="s">
        <v>8</v>
      </c>
      <c r="C36" s="33">
        <f>SUM(Tabelle1[SOLL (Stunden)])</f>
        <v>0</v>
      </c>
      <c r="D36" s="33">
        <f>SUM(Tabelle1[IST (Stunden)])</f>
        <v>0</v>
      </c>
      <c r="E36" s="33">
        <f>SUM(Tabelle1[Krank (Stunden)])</f>
        <v>0</v>
      </c>
      <c r="F36" s="33">
        <f>SUM(Tabelle1[Urlaub (Stunden)])</f>
        <v>0</v>
      </c>
      <c r="G36" s="33">
        <f>SUM(Tabelle1[KUG  (Ausfallstunden)])</f>
        <v>0</v>
      </c>
      <c r="H36" s="7"/>
    </row>
  </sheetData>
  <dataValidations count="1">
    <dataValidation type="list" allowBlank="1" showInputMessage="1" showErrorMessage="1" sqref="G1">
      <formula1>"Januar,Februar,März,April,Mai,Juni,Juli,August,September,Oktober,November,Dezember"</formula1>
    </dataValidation>
  </dataValidations>
  <pageMargins left="0.7" right="0.7" top="0.78740157499999996" bottom="0.78740157499999996" header="0.3" footer="0.3"/>
  <pageSetup paperSize="9" scale="8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Normal="100" workbookViewId="0">
      <selection activeCell="J1" sqref="J1"/>
    </sheetView>
  </sheetViews>
  <sheetFormatPr baseColWidth="10" defaultRowHeight="14.4" x14ac:dyDescent="0.3"/>
  <cols>
    <col min="1" max="1" width="11" customWidth="1"/>
    <col min="2" max="2" width="11.109375" customWidth="1"/>
    <col min="3" max="3" width="9.33203125" customWidth="1"/>
    <col min="4" max="4" width="9.5546875" customWidth="1"/>
    <col min="5" max="5" width="9" customWidth="1"/>
    <col min="6" max="6" width="9.33203125" customWidth="1"/>
    <col min="7" max="7" width="14.5546875" customWidth="1"/>
    <col min="8" max="8" width="24.109375" customWidth="1"/>
    <col min="9" max="9" width="4.6640625" customWidth="1"/>
  </cols>
  <sheetData>
    <row r="1" spans="1:14" s="1" customFormat="1" ht="25.5" customHeight="1" x14ac:dyDescent="0.35">
      <c r="A1" s="12" t="s">
        <v>1</v>
      </c>
      <c r="B1" s="13"/>
      <c r="C1" s="13"/>
      <c r="D1" s="13"/>
      <c r="E1" s="13"/>
      <c r="F1" s="13"/>
      <c r="G1" s="15" t="s">
        <v>33</v>
      </c>
      <c r="H1" s="14">
        <v>2020</v>
      </c>
    </row>
    <row r="2" spans="1:14" s="8" customFormat="1" ht="22.5" customHeight="1" thickBot="1" x14ac:dyDescent="0.35">
      <c r="A2" s="18" t="s">
        <v>2</v>
      </c>
      <c r="B2" s="19"/>
      <c r="C2" s="19"/>
      <c r="D2" s="20"/>
      <c r="E2" s="20"/>
      <c r="F2" s="20"/>
      <c r="G2" s="19"/>
      <c r="H2" s="21"/>
    </row>
    <row r="3" spans="1:14" s="11" customFormat="1" ht="29.25" customHeight="1" x14ac:dyDescent="0.25">
      <c r="A3" s="16" t="s">
        <v>3</v>
      </c>
      <c r="B3" s="16" t="s">
        <v>4</v>
      </c>
      <c r="C3" s="17" t="s">
        <v>9</v>
      </c>
      <c r="D3" s="17" t="s">
        <v>10</v>
      </c>
      <c r="E3" s="17" t="s">
        <v>20</v>
      </c>
      <c r="F3" s="17" t="s">
        <v>11</v>
      </c>
      <c r="G3" s="17" t="s">
        <v>23</v>
      </c>
      <c r="H3" s="16" t="s">
        <v>5</v>
      </c>
    </row>
    <row r="4" spans="1:14" ht="21" customHeight="1" x14ac:dyDescent="0.25">
      <c r="A4" s="35">
        <f t="shared" ref="A4:A34" si="0">DATE($H$1,MONTH("1."&amp;$G$1),ROW()-3)</f>
        <v>44105</v>
      </c>
      <c r="B4" s="34" t="str">
        <f>TEXT(A4,"TTTT")</f>
        <v>Donnerstag</v>
      </c>
      <c r="C4" s="9"/>
      <c r="D4" s="9"/>
      <c r="E4" s="9"/>
      <c r="F4" s="9"/>
      <c r="G4" s="9" t="s">
        <v>6</v>
      </c>
      <c r="H4" s="10"/>
    </row>
    <row r="5" spans="1:14" ht="21" customHeight="1" x14ac:dyDescent="0.25">
      <c r="A5" s="36">
        <f t="shared" si="0"/>
        <v>44106</v>
      </c>
      <c r="B5" s="37" t="str">
        <f t="shared" ref="B5:B34" si="1">TEXT(A5,"TTTT")</f>
        <v>Freitag</v>
      </c>
      <c r="C5" s="3"/>
      <c r="D5" s="3"/>
      <c r="E5" s="3"/>
      <c r="F5" s="3"/>
      <c r="G5" s="3"/>
      <c r="H5" s="4"/>
      <c r="J5" s="30" t="s">
        <v>12</v>
      </c>
      <c r="K5" s="22"/>
      <c r="L5" s="22"/>
      <c r="M5" s="22"/>
      <c r="N5" s="23"/>
    </row>
    <row r="6" spans="1:14" ht="21" customHeight="1" x14ac:dyDescent="0.25">
      <c r="A6" s="36">
        <f t="shared" si="0"/>
        <v>44107</v>
      </c>
      <c r="B6" s="37" t="str">
        <f t="shared" si="1"/>
        <v>Samstag</v>
      </c>
      <c r="C6" s="3"/>
      <c r="D6" s="3"/>
      <c r="E6" s="3"/>
      <c r="F6" s="3"/>
      <c r="G6" s="3"/>
      <c r="H6" s="4"/>
      <c r="J6" s="24"/>
      <c r="K6" s="25"/>
      <c r="L6" s="25"/>
      <c r="M6" s="25"/>
      <c r="N6" s="26"/>
    </row>
    <row r="7" spans="1:14" ht="21" customHeight="1" x14ac:dyDescent="0.3">
      <c r="A7" s="36">
        <f t="shared" si="0"/>
        <v>44108</v>
      </c>
      <c r="B7" s="37" t="str">
        <f t="shared" si="1"/>
        <v>Sonntag</v>
      </c>
      <c r="C7" s="3"/>
      <c r="D7" s="3"/>
      <c r="E7" s="3"/>
      <c r="F7" s="3"/>
      <c r="G7" s="3" t="s">
        <v>6</v>
      </c>
      <c r="H7" s="4"/>
      <c r="J7" s="24" t="s">
        <v>13</v>
      </c>
      <c r="K7" s="25"/>
      <c r="L7" s="25"/>
      <c r="M7" s="25"/>
      <c r="N7" s="26"/>
    </row>
    <row r="8" spans="1:14" ht="21" customHeight="1" x14ac:dyDescent="0.25">
      <c r="A8" s="36">
        <f t="shared" si="0"/>
        <v>44109</v>
      </c>
      <c r="B8" s="37" t="str">
        <f t="shared" si="1"/>
        <v>Montag</v>
      </c>
      <c r="C8" s="3"/>
      <c r="D8" s="3"/>
      <c r="E8" s="3"/>
      <c r="F8" s="3"/>
      <c r="G8" s="3"/>
      <c r="H8" s="4"/>
      <c r="J8" s="24" t="s">
        <v>14</v>
      </c>
      <c r="K8" s="25"/>
      <c r="L8" s="25"/>
      <c r="M8" s="25"/>
      <c r="N8" s="26"/>
    </row>
    <row r="9" spans="1:14" ht="21" customHeight="1" x14ac:dyDescent="0.25">
      <c r="A9" s="36">
        <f t="shared" si="0"/>
        <v>44110</v>
      </c>
      <c r="B9" s="37" t="str">
        <f t="shared" si="1"/>
        <v>Dienstag</v>
      </c>
      <c r="C9" s="3"/>
      <c r="D9" s="3"/>
      <c r="E9" s="3"/>
      <c r="F9" s="3"/>
      <c r="G9" s="3"/>
      <c r="H9" s="4"/>
      <c r="J9" s="24" t="s">
        <v>19</v>
      </c>
      <c r="K9" s="25"/>
      <c r="L9" s="25"/>
      <c r="M9" s="25"/>
      <c r="N9" s="26"/>
    </row>
    <row r="10" spans="1:14" ht="21" customHeight="1" x14ac:dyDescent="0.3">
      <c r="A10" s="36">
        <f t="shared" si="0"/>
        <v>44111</v>
      </c>
      <c r="B10" s="37" t="str">
        <f t="shared" si="1"/>
        <v>Mittwoch</v>
      </c>
      <c r="C10" s="3"/>
      <c r="D10" s="3"/>
      <c r="E10" s="3"/>
      <c r="F10" s="3"/>
      <c r="G10" s="3"/>
      <c r="H10" s="4"/>
      <c r="J10" s="24" t="s">
        <v>15</v>
      </c>
      <c r="K10" s="25"/>
      <c r="L10" s="25"/>
      <c r="M10" s="25"/>
      <c r="N10" s="26"/>
    </row>
    <row r="11" spans="1:14" ht="21" customHeight="1" x14ac:dyDescent="0.3">
      <c r="A11" s="36">
        <f t="shared" si="0"/>
        <v>44112</v>
      </c>
      <c r="B11" s="37" t="str">
        <f t="shared" si="1"/>
        <v>Donnerstag</v>
      </c>
      <c r="C11" s="3"/>
      <c r="D11" s="3"/>
      <c r="E11" s="3"/>
      <c r="F11" s="3"/>
      <c r="G11" s="3"/>
      <c r="H11" s="4"/>
      <c r="J11" s="31" t="s">
        <v>18</v>
      </c>
      <c r="K11" s="25"/>
      <c r="L11" s="25"/>
      <c r="M11" s="25"/>
      <c r="N11" s="26"/>
    </row>
    <row r="12" spans="1:14" ht="21" customHeight="1" x14ac:dyDescent="0.3">
      <c r="A12" s="36">
        <f t="shared" si="0"/>
        <v>44113</v>
      </c>
      <c r="B12" s="37" t="str">
        <f t="shared" si="1"/>
        <v>Freitag</v>
      </c>
      <c r="C12" s="3"/>
      <c r="D12" s="3"/>
      <c r="E12" s="3"/>
      <c r="F12" s="3"/>
      <c r="G12" s="3"/>
      <c r="H12" s="4"/>
      <c r="J12" s="31" t="s">
        <v>17</v>
      </c>
      <c r="K12" s="25"/>
      <c r="L12" s="25"/>
      <c r="M12" s="25"/>
      <c r="N12" s="26"/>
    </row>
    <row r="13" spans="1:14" ht="21" customHeight="1" x14ac:dyDescent="0.25">
      <c r="A13" s="36">
        <f t="shared" si="0"/>
        <v>44114</v>
      </c>
      <c r="B13" s="37" t="str">
        <f t="shared" si="1"/>
        <v>Samstag</v>
      </c>
      <c r="C13" s="3"/>
      <c r="D13" s="3"/>
      <c r="E13" s="3"/>
      <c r="F13" s="3"/>
      <c r="G13" s="3"/>
      <c r="H13" s="4"/>
      <c r="J13" s="31" t="s">
        <v>16</v>
      </c>
      <c r="K13" s="25"/>
      <c r="L13" s="25"/>
      <c r="M13" s="25"/>
      <c r="N13" s="26"/>
    </row>
    <row r="14" spans="1:14" ht="21" customHeight="1" x14ac:dyDescent="0.25">
      <c r="A14" s="36">
        <f t="shared" si="0"/>
        <v>44115</v>
      </c>
      <c r="B14" s="37" t="str">
        <f t="shared" si="1"/>
        <v>Sonntag</v>
      </c>
      <c r="C14" s="3"/>
      <c r="D14" s="3"/>
      <c r="E14" s="3"/>
      <c r="F14" s="3"/>
      <c r="G14" s="3"/>
      <c r="H14" s="4"/>
      <c r="J14" s="31" t="s">
        <v>21</v>
      </c>
      <c r="K14" s="25"/>
      <c r="L14" s="25"/>
      <c r="M14" s="25"/>
      <c r="N14" s="26"/>
    </row>
    <row r="15" spans="1:14" ht="21" customHeight="1" x14ac:dyDescent="0.25">
      <c r="A15" s="36">
        <f t="shared" si="0"/>
        <v>44116</v>
      </c>
      <c r="B15" s="37" t="str">
        <f t="shared" si="1"/>
        <v>Montag</v>
      </c>
      <c r="C15" s="3"/>
      <c r="D15" s="3"/>
      <c r="E15" s="3"/>
      <c r="F15" s="3"/>
      <c r="G15" s="3"/>
      <c r="H15" s="4"/>
      <c r="J15" s="24" t="s">
        <v>22</v>
      </c>
      <c r="K15" s="25"/>
      <c r="L15" s="25"/>
      <c r="M15" s="25"/>
      <c r="N15" s="26"/>
    </row>
    <row r="16" spans="1:14" ht="21" customHeight="1" x14ac:dyDescent="0.3">
      <c r="A16" s="36">
        <f t="shared" si="0"/>
        <v>44117</v>
      </c>
      <c r="B16" s="37" t="str">
        <f t="shared" si="1"/>
        <v>Dienstag</v>
      </c>
      <c r="C16" s="3"/>
      <c r="D16" s="3"/>
      <c r="E16" s="3"/>
      <c r="F16" s="3"/>
      <c r="G16" s="3"/>
      <c r="H16" s="4"/>
      <c r="J16" s="24"/>
      <c r="K16" s="25"/>
      <c r="L16" s="25"/>
      <c r="M16" s="25"/>
      <c r="N16" s="26"/>
    </row>
    <row r="17" spans="1:14" ht="21" customHeight="1" x14ac:dyDescent="0.3">
      <c r="A17" s="36">
        <f t="shared" si="0"/>
        <v>44118</v>
      </c>
      <c r="B17" s="37" t="str">
        <f t="shared" si="1"/>
        <v>Mittwoch</v>
      </c>
      <c r="C17" s="3"/>
      <c r="D17" s="3"/>
      <c r="E17" s="3"/>
      <c r="F17" s="3"/>
      <c r="G17" s="3"/>
      <c r="H17" s="4"/>
      <c r="J17" s="24"/>
      <c r="K17" s="25"/>
      <c r="L17" s="25"/>
      <c r="M17" s="25"/>
      <c r="N17" s="26"/>
    </row>
    <row r="18" spans="1:14" ht="21" customHeight="1" x14ac:dyDescent="0.25">
      <c r="A18" s="36">
        <f t="shared" si="0"/>
        <v>44119</v>
      </c>
      <c r="B18" s="37" t="str">
        <f t="shared" si="1"/>
        <v>Donnerstag</v>
      </c>
      <c r="C18" s="3"/>
      <c r="D18" s="3"/>
      <c r="E18" s="3"/>
      <c r="F18" s="3"/>
      <c r="G18" s="3"/>
      <c r="H18" s="4"/>
      <c r="J18" s="27"/>
      <c r="K18" s="28"/>
      <c r="L18" s="28"/>
      <c r="M18" s="28"/>
      <c r="N18" s="29"/>
    </row>
    <row r="19" spans="1:14" ht="21" customHeight="1" x14ac:dyDescent="0.25">
      <c r="A19" s="36">
        <f t="shared" si="0"/>
        <v>44120</v>
      </c>
      <c r="B19" s="37" t="str">
        <f t="shared" si="1"/>
        <v>Freitag</v>
      </c>
      <c r="C19" s="3"/>
      <c r="D19" s="3"/>
      <c r="E19" s="3"/>
      <c r="F19" s="3"/>
      <c r="G19" s="3"/>
      <c r="H19" s="4"/>
    </row>
    <row r="20" spans="1:14" ht="21" customHeight="1" x14ac:dyDescent="0.25">
      <c r="A20" s="36">
        <f t="shared" si="0"/>
        <v>44121</v>
      </c>
      <c r="B20" s="37" t="str">
        <f t="shared" si="1"/>
        <v>Samstag</v>
      </c>
      <c r="C20" s="3"/>
      <c r="D20" s="3"/>
      <c r="E20" s="3"/>
      <c r="F20" s="3"/>
      <c r="G20" s="3"/>
      <c r="H20" s="4"/>
    </row>
    <row r="21" spans="1:14" ht="21" customHeight="1" x14ac:dyDescent="0.3">
      <c r="A21" s="36">
        <f t="shared" si="0"/>
        <v>44122</v>
      </c>
      <c r="B21" s="37" t="str">
        <f t="shared" si="1"/>
        <v>Sonntag</v>
      </c>
      <c r="C21" s="3"/>
      <c r="D21" s="3"/>
      <c r="E21" s="3"/>
      <c r="F21" s="3"/>
      <c r="G21" s="3"/>
      <c r="H21" s="4"/>
    </row>
    <row r="22" spans="1:14" ht="21" customHeight="1" x14ac:dyDescent="0.3">
      <c r="A22" s="36">
        <f t="shared" si="0"/>
        <v>44123</v>
      </c>
      <c r="B22" s="37" t="str">
        <f t="shared" si="1"/>
        <v>Montag</v>
      </c>
      <c r="C22" s="3"/>
      <c r="D22" s="3"/>
      <c r="E22" s="3"/>
      <c r="F22" s="3"/>
      <c r="G22" s="3"/>
      <c r="H22" s="4"/>
    </row>
    <row r="23" spans="1:14" ht="21" customHeight="1" x14ac:dyDescent="0.3">
      <c r="A23" s="36">
        <f t="shared" si="0"/>
        <v>44124</v>
      </c>
      <c r="B23" s="37" t="str">
        <f t="shared" si="1"/>
        <v>Dienstag</v>
      </c>
      <c r="C23" s="3"/>
      <c r="D23" s="3"/>
      <c r="E23" s="3"/>
      <c r="F23" s="3"/>
      <c r="G23" s="3"/>
      <c r="H23" s="4"/>
    </row>
    <row r="24" spans="1:14" ht="21" customHeight="1" x14ac:dyDescent="0.3">
      <c r="A24" s="36">
        <f t="shared" si="0"/>
        <v>44125</v>
      </c>
      <c r="B24" s="37" t="str">
        <f t="shared" si="1"/>
        <v>Mittwoch</v>
      </c>
      <c r="C24" s="3"/>
      <c r="D24" s="3"/>
      <c r="E24" s="3"/>
      <c r="F24" s="3"/>
      <c r="G24" s="3"/>
      <c r="H24" s="4"/>
    </row>
    <row r="25" spans="1:14" ht="21" customHeight="1" x14ac:dyDescent="0.3">
      <c r="A25" s="36">
        <f t="shared" si="0"/>
        <v>44126</v>
      </c>
      <c r="B25" s="37" t="str">
        <f t="shared" si="1"/>
        <v>Donnerstag</v>
      </c>
      <c r="C25" s="3"/>
      <c r="D25" s="3"/>
      <c r="E25" s="3"/>
      <c r="F25" s="3"/>
      <c r="G25" s="3"/>
      <c r="H25" s="4"/>
    </row>
    <row r="26" spans="1:14" ht="21" customHeight="1" x14ac:dyDescent="0.3">
      <c r="A26" s="36">
        <f t="shared" si="0"/>
        <v>44127</v>
      </c>
      <c r="B26" s="37" t="str">
        <f t="shared" si="1"/>
        <v>Freitag</v>
      </c>
      <c r="C26" s="3"/>
      <c r="D26" s="3"/>
      <c r="E26" s="3"/>
      <c r="F26" s="3"/>
      <c r="G26" s="3"/>
      <c r="H26" s="4"/>
    </row>
    <row r="27" spans="1:14" ht="21" customHeight="1" x14ac:dyDescent="0.3">
      <c r="A27" s="36">
        <f t="shared" si="0"/>
        <v>44128</v>
      </c>
      <c r="B27" s="37" t="str">
        <f t="shared" si="1"/>
        <v>Samstag</v>
      </c>
      <c r="C27" s="3"/>
      <c r="D27" s="3"/>
      <c r="E27" s="3"/>
      <c r="F27" s="3"/>
      <c r="G27" s="3"/>
      <c r="H27" s="4"/>
    </row>
    <row r="28" spans="1:14" ht="21" customHeight="1" x14ac:dyDescent="0.3">
      <c r="A28" s="36">
        <f t="shared" si="0"/>
        <v>44129</v>
      </c>
      <c r="B28" s="37" t="str">
        <f t="shared" si="1"/>
        <v>Sonntag</v>
      </c>
      <c r="C28" s="3"/>
      <c r="D28" s="3"/>
      <c r="E28" s="3"/>
      <c r="F28" s="3"/>
      <c r="G28" s="3"/>
      <c r="H28" s="4"/>
    </row>
    <row r="29" spans="1:14" ht="21" customHeight="1" x14ac:dyDescent="0.3">
      <c r="A29" s="36">
        <f t="shared" si="0"/>
        <v>44130</v>
      </c>
      <c r="B29" s="37" t="str">
        <f t="shared" si="1"/>
        <v>Montag</v>
      </c>
      <c r="C29" s="3"/>
      <c r="D29" s="3"/>
      <c r="E29" s="3"/>
      <c r="F29" s="3"/>
      <c r="G29" s="3"/>
      <c r="H29" s="4"/>
    </row>
    <row r="30" spans="1:14" ht="21" customHeight="1" x14ac:dyDescent="0.3">
      <c r="A30" s="36">
        <f t="shared" si="0"/>
        <v>44131</v>
      </c>
      <c r="B30" s="37" t="str">
        <f t="shared" si="1"/>
        <v>Dienstag</v>
      </c>
      <c r="C30" s="3"/>
      <c r="D30" s="3"/>
      <c r="E30" s="3"/>
      <c r="F30" s="3"/>
      <c r="G30" s="3"/>
      <c r="H30" s="4"/>
    </row>
    <row r="31" spans="1:14" ht="21" customHeight="1" x14ac:dyDescent="0.3">
      <c r="A31" s="36">
        <f t="shared" si="0"/>
        <v>44132</v>
      </c>
      <c r="B31" s="37" t="str">
        <f t="shared" si="1"/>
        <v>Mittwoch</v>
      </c>
      <c r="C31" s="3"/>
      <c r="D31" s="3"/>
      <c r="E31" s="3"/>
      <c r="F31" s="3"/>
      <c r="G31" s="3"/>
      <c r="H31" s="4"/>
      <c r="K31" s="32"/>
    </row>
    <row r="32" spans="1:14" ht="21" customHeight="1" x14ac:dyDescent="0.3">
      <c r="A32" s="36">
        <f>DATE($H$1,MONTH("1."&amp;$G$1),ROW()-3)</f>
        <v>44133</v>
      </c>
      <c r="B32" s="37" t="str">
        <f t="shared" si="1"/>
        <v>Donnerstag</v>
      </c>
      <c r="C32" s="3"/>
      <c r="D32" s="3"/>
      <c r="E32" s="3"/>
      <c r="F32" s="3"/>
      <c r="G32" s="3"/>
      <c r="H32" s="4"/>
      <c r="K32" s="32"/>
    </row>
    <row r="33" spans="1:8" ht="21" customHeight="1" x14ac:dyDescent="0.3">
      <c r="A33" s="36">
        <f t="shared" si="0"/>
        <v>44134</v>
      </c>
      <c r="B33" s="37" t="str">
        <f t="shared" si="1"/>
        <v>Freitag</v>
      </c>
      <c r="C33" s="3"/>
      <c r="D33" s="3"/>
      <c r="E33" s="3"/>
      <c r="F33" s="3"/>
      <c r="G33" s="3"/>
      <c r="H33" s="4"/>
    </row>
    <row r="34" spans="1:8" ht="21" customHeight="1" x14ac:dyDescent="0.3">
      <c r="A34" s="38">
        <f t="shared" si="0"/>
        <v>44135</v>
      </c>
      <c r="B34" s="39" t="str">
        <f t="shared" si="1"/>
        <v>Samstag</v>
      </c>
      <c r="C34" s="5"/>
      <c r="D34" s="5"/>
      <c r="E34" s="5"/>
      <c r="F34" s="5"/>
      <c r="G34" s="5"/>
      <c r="H34" s="6"/>
    </row>
    <row r="35" spans="1:8" ht="21" customHeight="1" x14ac:dyDescent="0.3">
      <c r="A35" s="40"/>
      <c r="B35" s="40"/>
      <c r="C35" s="2"/>
      <c r="D35" s="2"/>
      <c r="E35" s="2"/>
      <c r="F35" s="2"/>
      <c r="G35" s="2"/>
    </row>
    <row r="36" spans="1:8" ht="21" customHeight="1" x14ac:dyDescent="0.3">
      <c r="A36" s="41"/>
      <c r="B36" s="41" t="s">
        <v>8</v>
      </c>
      <c r="C36" s="33">
        <f>SUM(Tabelle111[SOLL (Stunden)])</f>
        <v>0</v>
      </c>
      <c r="D36" s="33">
        <f>SUM(Tabelle111[IST (Stunden)])</f>
        <v>0</v>
      </c>
      <c r="E36" s="33">
        <f>SUM(Tabelle111[Krank (Stunden)])</f>
        <v>0</v>
      </c>
      <c r="F36" s="33">
        <f>SUM(Tabelle111[Urlaub (Stunden)])</f>
        <v>0</v>
      </c>
      <c r="G36" s="33">
        <f>SUM(Tabelle111[KUG  (Ausfallstunden)])</f>
        <v>0</v>
      </c>
      <c r="H36" s="7"/>
    </row>
  </sheetData>
  <dataValidations count="1">
    <dataValidation type="list" allowBlank="1" showInputMessage="1" showErrorMessage="1" sqref="G1">
      <formula1>"Januar,Februar,März,April,Mai,Juni,Juli,August,September,Oktober,November,Dezember"</formula1>
    </dataValidation>
  </dataValidations>
  <pageMargins left="0.7" right="0.7" top="0.78740157499999996" bottom="0.78740157499999996" header="0.3" footer="0.3"/>
  <pageSetup paperSize="9" scale="89" orientation="portrait" verticalDpi="0" r:id="rId1"/>
  <colBreaks count="1" manualBreakCount="1">
    <brk id="8" max="1048575" man="1"/>
  </colBreaks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Normal="100" workbookViewId="0">
      <selection activeCell="J1" sqref="J1"/>
    </sheetView>
  </sheetViews>
  <sheetFormatPr baseColWidth="10" defaultRowHeight="14.4" x14ac:dyDescent="0.3"/>
  <cols>
    <col min="1" max="1" width="11" customWidth="1"/>
    <col min="2" max="2" width="11.109375" customWidth="1"/>
    <col min="3" max="3" width="9.33203125" customWidth="1"/>
    <col min="4" max="4" width="9.5546875" customWidth="1"/>
    <col min="5" max="5" width="9" customWidth="1"/>
    <col min="6" max="6" width="9.33203125" customWidth="1"/>
    <col min="7" max="7" width="14.5546875" customWidth="1"/>
    <col min="8" max="8" width="24.109375" customWidth="1"/>
    <col min="9" max="9" width="4.6640625" customWidth="1"/>
  </cols>
  <sheetData>
    <row r="1" spans="1:14" s="1" customFormat="1" ht="25.5" customHeight="1" x14ac:dyDescent="0.35">
      <c r="A1" s="12" t="s">
        <v>1</v>
      </c>
      <c r="B1" s="13"/>
      <c r="C1" s="13"/>
      <c r="D1" s="13"/>
      <c r="E1" s="13"/>
      <c r="F1" s="13"/>
      <c r="G1" s="15" t="s">
        <v>34</v>
      </c>
      <c r="H1" s="14">
        <v>2020</v>
      </c>
    </row>
    <row r="2" spans="1:14" s="8" customFormat="1" ht="22.5" customHeight="1" thickBot="1" x14ac:dyDescent="0.35">
      <c r="A2" s="18" t="s">
        <v>2</v>
      </c>
      <c r="B2" s="19"/>
      <c r="C2" s="19"/>
      <c r="D2" s="20"/>
      <c r="E2" s="20"/>
      <c r="F2" s="20"/>
      <c r="G2" s="19"/>
      <c r="H2" s="21"/>
    </row>
    <row r="3" spans="1:14" s="11" customFormat="1" ht="29.25" customHeight="1" x14ac:dyDescent="0.25">
      <c r="A3" s="16" t="s">
        <v>3</v>
      </c>
      <c r="B3" s="16" t="s">
        <v>4</v>
      </c>
      <c r="C3" s="17" t="s">
        <v>9</v>
      </c>
      <c r="D3" s="17" t="s">
        <v>10</v>
      </c>
      <c r="E3" s="17" t="s">
        <v>20</v>
      </c>
      <c r="F3" s="17" t="s">
        <v>11</v>
      </c>
      <c r="G3" s="17" t="s">
        <v>23</v>
      </c>
      <c r="H3" s="16" t="s">
        <v>5</v>
      </c>
    </row>
    <row r="4" spans="1:14" ht="21" customHeight="1" x14ac:dyDescent="0.25">
      <c r="A4" s="35">
        <f t="shared" ref="A4:A33" si="0">DATE($H$1,MONTH("1."&amp;$G$1),ROW()-3)</f>
        <v>44136</v>
      </c>
      <c r="B4" s="34" t="str">
        <f>TEXT(A4,"TTTT")</f>
        <v>Sonntag</v>
      </c>
      <c r="C4" s="9"/>
      <c r="D4" s="9"/>
      <c r="E4" s="9"/>
      <c r="F4" s="9"/>
      <c r="G4" s="9" t="s">
        <v>6</v>
      </c>
      <c r="H4" s="10"/>
    </row>
    <row r="5" spans="1:14" ht="21" customHeight="1" x14ac:dyDescent="0.25">
      <c r="A5" s="36">
        <f t="shared" si="0"/>
        <v>44137</v>
      </c>
      <c r="B5" s="37" t="str">
        <f t="shared" ref="B5:B33" si="1">TEXT(A5,"TTTT")</f>
        <v>Montag</v>
      </c>
      <c r="C5" s="3"/>
      <c r="D5" s="3"/>
      <c r="E5" s="3"/>
      <c r="F5" s="3"/>
      <c r="G5" s="3"/>
      <c r="H5" s="4"/>
      <c r="J5" s="30" t="s">
        <v>12</v>
      </c>
      <c r="K5" s="22"/>
      <c r="L5" s="22"/>
      <c r="M5" s="22"/>
      <c r="N5" s="23"/>
    </row>
    <row r="6" spans="1:14" ht="21" customHeight="1" x14ac:dyDescent="0.25">
      <c r="A6" s="36">
        <f t="shared" si="0"/>
        <v>44138</v>
      </c>
      <c r="B6" s="37" t="str">
        <f t="shared" si="1"/>
        <v>Dienstag</v>
      </c>
      <c r="C6" s="3"/>
      <c r="D6" s="3"/>
      <c r="E6" s="3"/>
      <c r="F6" s="3"/>
      <c r="G6" s="3"/>
      <c r="H6" s="4"/>
      <c r="J6" s="24"/>
      <c r="K6" s="25"/>
      <c r="L6" s="25"/>
      <c r="M6" s="25"/>
      <c r="N6" s="26"/>
    </row>
    <row r="7" spans="1:14" ht="21" customHeight="1" x14ac:dyDescent="0.3">
      <c r="A7" s="36">
        <f t="shared" si="0"/>
        <v>44139</v>
      </c>
      <c r="B7" s="37" t="str">
        <f t="shared" si="1"/>
        <v>Mittwoch</v>
      </c>
      <c r="C7" s="3"/>
      <c r="D7" s="3"/>
      <c r="E7" s="3"/>
      <c r="F7" s="3"/>
      <c r="G7" s="3" t="s">
        <v>6</v>
      </c>
      <c r="H7" s="4"/>
      <c r="J7" s="24" t="s">
        <v>13</v>
      </c>
      <c r="K7" s="25"/>
      <c r="L7" s="25"/>
      <c r="M7" s="25"/>
      <c r="N7" s="26"/>
    </row>
    <row r="8" spans="1:14" ht="21" customHeight="1" x14ac:dyDescent="0.25">
      <c r="A8" s="36">
        <f t="shared" si="0"/>
        <v>44140</v>
      </c>
      <c r="B8" s="37" t="str">
        <f t="shared" si="1"/>
        <v>Donnerstag</v>
      </c>
      <c r="C8" s="3"/>
      <c r="D8" s="3"/>
      <c r="E8" s="3"/>
      <c r="F8" s="3"/>
      <c r="G8" s="3"/>
      <c r="H8" s="4"/>
      <c r="J8" s="24" t="s">
        <v>14</v>
      </c>
      <c r="K8" s="25"/>
      <c r="L8" s="25"/>
      <c r="M8" s="25"/>
      <c r="N8" s="26"/>
    </row>
    <row r="9" spans="1:14" ht="21" customHeight="1" x14ac:dyDescent="0.25">
      <c r="A9" s="36">
        <f t="shared" si="0"/>
        <v>44141</v>
      </c>
      <c r="B9" s="37" t="str">
        <f t="shared" si="1"/>
        <v>Freitag</v>
      </c>
      <c r="C9" s="3"/>
      <c r="D9" s="3"/>
      <c r="E9" s="3"/>
      <c r="F9" s="3"/>
      <c r="G9" s="3"/>
      <c r="H9" s="4"/>
      <c r="J9" s="24" t="s">
        <v>19</v>
      </c>
      <c r="K9" s="25"/>
      <c r="L9" s="25"/>
      <c r="M9" s="25"/>
      <c r="N9" s="26"/>
    </row>
    <row r="10" spans="1:14" ht="21" customHeight="1" x14ac:dyDescent="0.3">
      <c r="A10" s="36">
        <f t="shared" si="0"/>
        <v>44142</v>
      </c>
      <c r="B10" s="37" t="str">
        <f t="shared" si="1"/>
        <v>Samstag</v>
      </c>
      <c r="C10" s="3"/>
      <c r="D10" s="3"/>
      <c r="E10" s="3"/>
      <c r="F10" s="3"/>
      <c r="G10" s="3"/>
      <c r="H10" s="4"/>
      <c r="J10" s="24" t="s">
        <v>15</v>
      </c>
      <c r="K10" s="25"/>
      <c r="L10" s="25"/>
      <c r="M10" s="25"/>
      <c r="N10" s="26"/>
    </row>
    <row r="11" spans="1:14" ht="21" customHeight="1" x14ac:dyDescent="0.3">
      <c r="A11" s="36">
        <f t="shared" si="0"/>
        <v>44143</v>
      </c>
      <c r="B11" s="37" t="str">
        <f t="shared" si="1"/>
        <v>Sonntag</v>
      </c>
      <c r="C11" s="3"/>
      <c r="D11" s="3"/>
      <c r="E11" s="3"/>
      <c r="F11" s="3"/>
      <c r="G11" s="3"/>
      <c r="H11" s="4"/>
      <c r="J11" s="31" t="s">
        <v>18</v>
      </c>
      <c r="K11" s="25"/>
      <c r="L11" s="25"/>
      <c r="M11" s="25"/>
      <c r="N11" s="26"/>
    </row>
    <row r="12" spans="1:14" ht="21" customHeight="1" x14ac:dyDescent="0.3">
      <c r="A12" s="36">
        <f t="shared" si="0"/>
        <v>44144</v>
      </c>
      <c r="B12" s="37" t="str">
        <f t="shared" si="1"/>
        <v>Montag</v>
      </c>
      <c r="C12" s="3"/>
      <c r="D12" s="3"/>
      <c r="E12" s="3"/>
      <c r="F12" s="3"/>
      <c r="G12" s="3"/>
      <c r="H12" s="4"/>
      <c r="J12" s="31" t="s">
        <v>17</v>
      </c>
      <c r="K12" s="25"/>
      <c r="L12" s="25"/>
      <c r="M12" s="25"/>
      <c r="N12" s="26"/>
    </row>
    <row r="13" spans="1:14" ht="21" customHeight="1" x14ac:dyDescent="0.25">
      <c r="A13" s="36">
        <f t="shared" si="0"/>
        <v>44145</v>
      </c>
      <c r="B13" s="37" t="str">
        <f t="shared" si="1"/>
        <v>Dienstag</v>
      </c>
      <c r="C13" s="3"/>
      <c r="D13" s="3"/>
      <c r="E13" s="3"/>
      <c r="F13" s="3"/>
      <c r="G13" s="3"/>
      <c r="H13" s="4"/>
      <c r="J13" s="31" t="s">
        <v>16</v>
      </c>
      <c r="K13" s="25"/>
      <c r="L13" s="25"/>
      <c r="M13" s="25"/>
      <c r="N13" s="26"/>
    </row>
    <row r="14" spans="1:14" ht="21" customHeight="1" x14ac:dyDescent="0.25">
      <c r="A14" s="36">
        <f t="shared" si="0"/>
        <v>44146</v>
      </c>
      <c r="B14" s="37" t="str">
        <f t="shared" si="1"/>
        <v>Mittwoch</v>
      </c>
      <c r="C14" s="3"/>
      <c r="D14" s="3"/>
      <c r="E14" s="3"/>
      <c r="F14" s="3"/>
      <c r="G14" s="3"/>
      <c r="H14" s="4"/>
      <c r="J14" s="31" t="s">
        <v>21</v>
      </c>
      <c r="K14" s="25"/>
      <c r="L14" s="25"/>
      <c r="M14" s="25"/>
      <c r="N14" s="26"/>
    </row>
    <row r="15" spans="1:14" ht="21" customHeight="1" x14ac:dyDescent="0.25">
      <c r="A15" s="36">
        <f t="shared" si="0"/>
        <v>44147</v>
      </c>
      <c r="B15" s="37" t="str">
        <f t="shared" si="1"/>
        <v>Donnerstag</v>
      </c>
      <c r="C15" s="3"/>
      <c r="D15" s="3"/>
      <c r="E15" s="3"/>
      <c r="F15" s="3"/>
      <c r="G15" s="3"/>
      <c r="H15" s="4"/>
      <c r="J15" s="24" t="s">
        <v>22</v>
      </c>
      <c r="K15" s="25"/>
      <c r="L15" s="25"/>
      <c r="M15" s="25"/>
      <c r="N15" s="26"/>
    </row>
    <row r="16" spans="1:14" ht="21" customHeight="1" x14ac:dyDescent="0.3">
      <c r="A16" s="36">
        <f t="shared" si="0"/>
        <v>44148</v>
      </c>
      <c r="B16" s="37" t="str">
        <f t="shared" si="1"/>
        <v>Freitag</v>
      </c>
      <c r="C16" s="3"/>
      <c r="D16" s="3"/>
      <c r="E16" s="3"/>
      <c r="F16" s="3"/>
      <c r="G16" s="3"/>
      <c r="H16" s="4"/>
      <c r="J16" s="24"/>
      <c r="K16" s="25"/>
      <c r="L16" s="25"/>
      <c r="M16" s="25"/>
      <c r="N16" s="26"/>
    </row>
    <row r="17" spans="1:14" ht="21" customHeight="1" x14ac:dyDescent="0.3">
      <c r="A17" s="36">
        <f t="shared" si="0"/>
        <v>44149</v>
      </c>
      <c r="B17" s="37" t="str">
        <f t="shared" si="1"/>
        <v>Samstag</v>
      </c>
      <c r="C17" s="3"/>
      <c r="D17" s="3"/>
      <c r="E17" s="3"/>
      <c r="F17" s="3"/>
      <c r="G17" s="3"/>
      <c r="H17" s="4"/>
      <c r="J17" s="24"/>
      <c r="K17" s="25"/>
      <c r="L17" s="25"/>
      <c r="M17" s="25"/>
      <c r="N17" s="26"/>
    </row>
    <row r="18" spans="1:14" ht="21" customHeight="1" x14ac:dyDescent="0.25">
      <c r="A18" s="36">
        <f t="shared" si="0"/>
        <v>44150</v>
      </c>
      <c r="B18" s="37" t="str">
        <f t="shared" si="1"/>
        <v>Sonntag</v>
      </c>
      <c r="C18" s="3"/>
      <c r="D18" s="3"/>
      <c r="E18" s="3"/>
      <c r="F18" s="3"/>
      <c r="G18" s="3"/>
      <c r="H18" s="4"/>
      <c r="J18" s="27"/>
      <c r="K18" s="28"/>
      <c r="L18" s="28"/>
      <c r="M18" s="28"/>
      <c r="N18" s="29"/>
    </row>
    <row r="19" spans="1:14" ht="21" customHeight="1" x14ac:dyDescent="0.25">
      <c r="A19" s="36">
        <f t="shared" si="0"/>
        <v>44151</v>
      </c>
      <c r="B19" s="37" t="str">
        <f t="shared" si="1"/>
        <v>Montag</v>
      </c>
      <c r="C19" s="3"/>
      <c r="D19" s="3"/>
      <c r="E19" s="3"/>
      <c r="F19" s="3"/>
      <c r="G19" s="3"/>
      <c r="H19" s="4"/>
    </row>
    <row r="20" spans="1:14" ht="21" customHeight="1" x14ac:dyDescent="0.25">
      <c r="A20" s="36">
        <f t="shared" si="0"/>
        <v>44152</v>
      </c>
      <c r="B20" s="37" t="str">
        <f t="shared" si="1"/>
        <v>Dienstag</v>
      </c>
      <c r="C20" s="3"/>
      <c r="D20" s="3"/>
      <c r="E20" s="3"/>
      <c r="F20" s="3"/>
      <c r="G20" s="3"/>
      <c r="H20" s="4"/>
    </row>
    <row r="21" spans="1:14" ht="21" customHeight="1" x14ac:dyDescent="0.3">
      <c r="A21" s="36">
        <f t="shared" si="0"/>
        <v>44153</v>
      </c>
      <c r="B21" s="37" t="str">
        <f t="shared" si="1"/>
        <v>Mittwoch</v>
      </c>
      <c r="C21" s="3"/>
      <c r="D21" s="3"/>
      <c r="E21" s="3"/>
      <c r="F21" s="3"/>
      <c r="G21" s="3"/>
      <c r="H21" s="4"/>
    </row>
    <row r="22" spans="1:14" ht="21" customHeight="1" x14ac:dyDescent="0.3">
      <c r="A22" s="36">
        <f t="shared" si="0"/>
        <v>44154</v>
      </c>
      <c r="B22" s="37" t="str">
        <f t="shared" si="1"/>
        <v>Donnerstag</v>
      </c>
      <c r="C22" s="3"/>
      <c r="D22" s="3"/>
      <c r="E22" s="3"/>
      <c r="F22" s="3"/>
      <c r="G22" s="3"/>
      <c r="H22" s="4"/>
    </row>
    <row r="23" spans="1:14" ht="21" customHeight="1" x14ac:dyDescent="0.3">
      <c r="A23" s="36">
        <f t="shared" si="0"/>
        <v>44155</v>
      </c>
      <c r="B23" s="37" t="str">
        <f t="shared" si="1"/>
        <v>Freitag</v>
      </c>
      <c r="C23" s="3"/>
      <c r="D23" s="3"/>
      <c r="E23" s="3"/>
      <c r="F23" s="3"/>
      <c r="G23" s="3"/>
      <c r="H23" s="4"/>
    </row>
    <row r="24" spans="1:14" ht="21" customHeight="1" x14ac:dyDescent="0.3">
      <c r="A24" s="36">
        <f t="shared" si="0"/>
        <v>44156</v>
      </c>
      <c r="B24" s="37" t="str">
        <f t="shared" si="1"/>
        <v>Samstag</v>
      </c>
      <c r="C24" s="3"/>
      <c r="D24" s="3"/>
      <c r="E24" s="3"/>
      <c r="F24" s="3"/>
      <c r="G24" s="3"/>
      <c r="H24" s="4"/>
    </row>
    <row r="25" spans="1:14" ht="21" customHeight="1" x14ac:dyDescent="0.3">
      <c r="A25" s="36">
        <f t="shared" si="0"/>
        <v>44157</v>
      </c>
      <c r="B25" s="37" t="str">
        <f t="shared" si="1"/>
        <v>Sonntag</v>
      </c>
      <c r="C25" s="3"/>
      <c r="D25" s="3"/>
      <c r="E25" s="3"/>
      <c r="F25" s="3"/>
      <c r="G25" s="3"/>
      <c r="H25" s="4"/>
    </row>
    <row r="26" spans="1:14" ht="21" customHeight="1" x14ac:dyDescent="0.3">
      <c r="A26" s="36">
        <f t="shared" si="0"/>
        <v>44158</v>
      </c>
      <c r="B26" s="37" t="str">
        <f t="shared" si="1"/>
        <v>Montag</v>
      </c>
      <c r="C26" s="3"/>
      <c r="D26" s="3"/>
      <c r="E26" s="3"/>
      <c r="F26" s="3"/>
      <c r="G26" s="3"/>
      <c r="H26" s="4"/>
    </row>
    <row r="27" spans="1:14" ht="21" customHeight="1" x14ac:dyDescent="0.3">
      <c r="A27" s="36">
        <f t="shared" si="0"/>
        <v>44159</v>
      </c>
      <c r="B27" s="37" t="str">
        <f t="shared" si="1"/>
        <v>Dienstag</v>
      </c>
      <c r="C27" s="3"/>
      <c r="D27" s="3"/>
      <c r="E27" s="3"/>
      <c r="F27" s="3"/>
      <c r="G27" s="3"/>
      <c r="H27" s="4"/>
    </row>
    <row r="28" spans="1:14" ht="21" customHeight="1" x14ac:dyDescent="0.3">
      <c r="A28" s="36">
        <f t="shared" si="0"/>
        <v>44160</v>
      </c>
      <c r="B28" s="37" t="str">
        <f t="shared" si="1"/>
        <v>Mittwoch</v>
      </c>
      <c r="C28" s="3"/>
      <c r="D28" s="3"/>
      <c r="E28" s="3"/>
      <c r="F28" s="3"/>
      <c r="G28" s="3"/>
      <c r="H28" s="4"/>
    </row>
    <row r="29" spans="1:14" ht="21" customHeight="1" x14ac:dyDescent="0.3">
      <c r="A29" s="36">
        <f t="shared" si="0"/>
        <v>44161</v>
      </c>
      <c r="B29" s="37" t="str">
        <f t="shared" si="1"/>
        <v>Donnerstag</v>
      </c>
      <c r="C29" s="3"/>
      <c r="D29" s="3"/>
      <c r="E29" s="3"/>
      <c r="F29" s="3"/>
      <c r="G29" s="3"/>
      <c r="H29" s="4"/>
    </row>
    <row r="30" spans="1:14" ht="21" customHeight="1" x14ac:dyDescent="0.3">
      <c r="A30" s="36">
        <f t="shared" si="0"/>
        <v>44162</v>
      </c>
      <c r="B30" s="37" t="str">
        <f t="shared" si="1"/>
        <v>Freitag</v>
      </c>
      <c r="C30" s="3"/>
      <c r="D30" s="3"/>
      <c r="E30" s="3"/>
      <c r="F30" s="3"/>
      <c r="G30" s="3"/>
      <c r="H30" s="4"/>
    </row>
    <row r="31" spans="1:14" ht="21" customHeight="1" x14ac:dyDescent="0.3">
      <c r="A31" s="36">
        <f t="shared" si="0"/>
        <v>44163</v>
      </c>
      <c r="B31" s="37" t="str">
        <f t="shared" si="1"/>
        <v>Samstag</v>
      </c>
      <c r="C31" s="3"/>
      <c r="D31" s="3"/>
      <c r="E31" s="3"/>
      <c r="F31" s="3"/>
      <c r="G31" s="3"/>
      <c r="H31" s="4"/>
      <c r="K31" s="32"/>
    </row>
    <row r="32" spans="1:14" ht="21" customHeight="1" x14ac:dyDescent="0.3">
      <c r="A32" s="36">
        <f>DATE($H$1,MONTH("1."&amp;$G$1),ROW()-3)</f>
        <v>44164</v>
      </c>
      <c r="B32" s="37" t="str">
        <f t="shared" si="1"/>
        <v>Sonntag</v>
      </c>
      <c r="C32" s="3"/>
      <c r="D32" s="3"/>
      <c r="E32" s="3"/>
      <c r="F32" s="3"/>
      <c r="G32" s="3"/>
      <c r="H32" s="4"/>
      <c r="K32" s="32"/>
    </row>
    <row r="33" spans="1:8" ht="21" customHeight="1" x14ac:dyDescent="0.3">
      <c r="A33" s="36">
        <f t="shared" si="0"/>
        <v>44165</v>
      </c>
      <c r="B33" s="37" t="str">
        <f t="shared" si="1"/>
        <v>Montag</v>
      </c>
      <c r="C33" s="3"/>
      <c r="D33" s="3"/>
      <c r="E33" s="3"/>
      <c r="F33" s="3"/>
      <c r="G33" s="3"/>
      <c r="H33" s="4"/>
    </row>
    <row r="34" spans="1:8" ht="21" customHeight="1" x14ac:dyDescent="0.3">
      <c r="A34" s="40"/>
      <c r="B34" s="40"/>
      <c r="C34" s="2"/>
      <c r="D34" s="2"/>
      <c r="E34" s="2"/>
      <c r="F34" s="2"/>
      <c r="G34" s="2"/>
    </row>
    <row r="35" spans="1:8" ht="21" customHeight="1" x14ac:dyDescent="0.3">
      <c r="A35" s="41"/>
      <c r="B35" s="41" t="s">
        <v>8</v>
      </c>
      <c r="C35" s="33">
        <f>SUM(Tabelle112[SOLL (Stunden)])</f>
        <v>0</v>
      </c>
      <c r="D35" s="33">
        <f>SUM(Tabelle112[IST (Stunden)])</f>
        <v>0</v>
      </c>
      <c r="E35" s="33">
        <f>SUM(Tabelle112[Krank (Stunden)])</f>
        <v>0</v>
      </c>
      <c r="F35" s="33">
        <f>SUM(Tabelle112[Urlaub (Stunden)])</f>
        <v>0</v>
      </c>
      <c r="G35" s="33">
        <f>SUM(Tabelle112[KUG  (Ausfallstunden)])</f>
        <v>0</v>
      </c>
      <c r="H35" s="7"/>
    </row>
  </sheetData>
  <dataValidations count="1">
    <dataValidation type="list" allowBlank="1" showInputMessage="1" showErrorMessage="1" sqref="G1">
      <formula1>"Januar,Februar,März,April,Mai,Juni,Juli,August,September,Oktober,November,Dezember"</formula1>
    </dataValidation>
  </dataValidations>
  <pageMargins left="0.7" right="0.7" top="0.78740157499999996" bottom="0.78740157499999996" header="0.3" footer="0.3"/>
  <pageSetup paperSize="9" scale="89" orientation="portrait" verticalDpi="0" r:id="rId1"/>
  <colBreaks count="1" manualBreakCount="1">
    <brk id="8" max="1048575" man="1"/>
  </colBreaks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Normal="100" workbookViewId="0">
      <selection activeCell="K1" sqref="K1"/>
    </sheetView>
  </sheetViews>
  <sheetFormatPr baseColWidth="10" defaultRowHeight="14.4" x14ac:dyDescent="0.3"/>
  <cols>
    <col min="1" max="1" width="11" customWidth="1"/>
    <col min="2" max="2" width="11.109375" customWidth="1"/>
    <col min="3" max="3" width="9.33203125" customWidth="1"/>
    <col min="4" max="4" width="9.5546875" customWidth="1"/>
    <col min="5" max="5" width="9" customWidth="1"/>
    <col min="6" max="6" width="9.33203125" customWidth="1"/>
    <col min="7" max="7" width="14.5546875" customWidth="1"/>
    <col min="8" max="8" width="24.109375" customWidth="1"/>
    <col min="9" max="9" width="4.6640625" customWidth="1"/>
  </cols>
  <sheetData>
    <row r="1" spans="1:14" s="1" customFormat="1" ht="25.5" customHeight="1" x14ac:dyDescent="0.35">
      <c r="A1" s="12" t="s">
        <v>1</v>
      </c>
      <c r="B1" s="13"/>
      <c r="C1" s="13"/>
      <c r="D1" s="13"/>
      <c r="E1" s="13"/>
      <c r="F1" s="13"/>
      <c r="G1" s="15" t="s">
        <v>35</v>
      </c>
      <c r="H1" s="14">
        <v>2020</v>
      </c>
    </row>
    <row r="2" spans="1:14" s="8" customFormat="1" ht="22.5" customHeight="1" thickBot="1" x14ac:dyDescent="0.35">
      <c r="A2" s="18" t="s">
        <v>2</v>
      </c>
      <c r="B2" s="19"/>
      <c r="C2" s="19"/>
      <c r="D2" s="20"/>
      <c r="E2" s="20"/>
      <c r="F2" s="20"/>
      <c r="G2" s="19"/>
      <c r="H2" s="21"/>
    </row>
    <row r="3" spans="1:14" s="11" customFormat="1" ht="29.25" customHeight="1" x14ac:dyDescent="0.25">
      <c r="A3" s="16" t="s">
        <v>3</v>
      </c>
      <c r="B3" s="16" t="s">
        <v>4</v>
      </c>
      <c r="C3" s="17" t="s">
        <v>9</v>
      </c>
      <c r="D3" s="17" t="s">
        <v>10</v>
      </c>
      <c r="E3" s="17" t="s">
        <v>20</v>
      </c>
      <c r="F3" s="17" t="s">
        <v>11</v>
      </c>
      <c r="G3" s="17" t="s">
        <v>23</v>
      </c>
      <c r="H3" s="16" t="s">
        <v>5</v>
      </c>
    </row>
    <row r="4" spans="1:14" ht="21" customHeight="1" x14ac:dyDescent="0.25">
      <c r="A4" s="35">
        <f t="shared" ref="A4:A34" si="0">DATE($H$1,MONTH("1."&amp;$G$1),ROW()-3)</f>
        <v>44166</v>
      </c>
      <c r="B4" s="34" t="str">
        <f>TEXT(A4,"TTTT")</f>
        <v>Dienstag</v>
      </c>
      <c r="C4" s="9"/>
      <c r="D4" s="9"/>
      <c r="E4" s="9"/>
      <c r="F4" s="9"/>
      <c r="G4" s="9" t="s">
        <v>6</v>
      </c>
      <c r="H4" s="10"/>
    </row>
    <row r="5" spans="1:14" ht="21" customHeight="1" x14ac:dyDescent="0.25">
      <c r="A5" s="36">
        <f t="shared" si="0"/>
        <v>44167</v>
      </c>
      <c r="B5" s="37" t="str">
        <f t="shared" ref="B5:B34" si="1">TEXT(A5,"TTTT")</f>
        <v>Mittwoch</v>
      </c>
      <c r="C5" s="3"/>
      <c r="D5" s="3"/>
      <c r="E5" s="3"/>
      <c r="F5" s="3"/>
      <c r="G5" s="3"/>
      <c r="H5" s="4"/>
      <c r="J5" s="30" t="s">
        <v>12</v>
      </c>
      <c r="K5" s="22"/>
      <c r="L5" s="22"/>
      <c r="M5" s="22"/>
      <c r="N5" s="23"/>
    </row>
    <row r="6" spans="1:14" ht="21" customHeight="1" x14ac:dyDescent="0.25">
      <c r="A6" s="36">
        <f t="shared" si="0"/>
        <v>44168</v>
      </c>
      <c r="B6" s="37" t="str">
        <f t="shared" si="1"/>
        <v>Donnerstag</v>
      </c>
      <c r="C6" s="3"/>
      <c r="D6" s="3"/>
      <c r="E6" s="3"/>
      <c r="F6" s="3"/>
      <c r="G6" s="3"/>
      <c r="H6" s="4"/>
      <c r="J6" s="24"/>
      <c r="K6" s="25"/>
      <c r="L6" s="25"/>
      <c r="M6" s="25"/>
      <c r="N6" s="26"/>
    </row>
    <row r="7" spans="1:14" ht="21" customHeight="1" x14ac:dyDescent="0.3">
      <c r="A7" s="36">
        <f t="shared" si="0"/>
        <v>44169</v>
      </c>
      <c r="B7" s="37" t="str">
        <f t="shared" si="1"/>
        <v>Freitag</v>
      </c>
      <c r="C7" s="3"/>
      <c r="D7" s="3"/>
      <c r="E7" s="3"/>
      <c r="F7" s="3"/>
      <c r="G7" s="3" t="s">
        <v>6</v>
      </c>
      <c r="H7" s="4"/>
      <c r="J7" s="24" t="s">
        <v>13</v>
      </c>
      <c r="K7" s="25"/>
      <c r="L7" s="25"/>
      <c r="M7" s="25"/>
      <c r="N7" s="26"/>
    </row>
    <row r="8" spans="1:14" ht="21" customHeight="1" x14ac:dyDescent="0.25">
      <c r="A8" s="36">
        <f t="shared" si="0"/>
        <v>44170</v>
      </c>
      <c r="B8" s="37" t="str">
        <f t="shared" si="1"/>
        <v>Samstag</v>
      </c>
      <c r="C8" s="3"/>
      <c r="D8" s="3"/>
      <c r="E8" s="3"/>
      <c r="F8" s="3"/>
      <c r="G8" s="3"/>
      <c r="H8" s="4"/>
      <c r="J8" s="24" t="s">
        <v>14</v>
      </c>
      <c r="K8" s="25"/>
      <c r="L8" s="25"/>
      <c r="M8" s="25"/>
      <c r="N8" s="26"/>
    </row>
    <row r="9" spans="1:14" ht="21" customHeight="1" x14ac:dyDescent="0.25">
      <c r="A9" s="36">
        <f t="shared" si="0"/>
        <v>44171</v>
      </c>
      <c r="B9" s="37" t="str">
        <f t="shared" si="1"/>
        <v>Sonntag</v>
      </c>
      <c r="C9" s="3"/>
      <c r="D9" s="3"/>
      <c r="E9" s="3"/>
      <c r="F9" s="3"/>
      <c r="G9" s="3"/>
      <c r="H9" s="4"/>
      <c r="J9" s="24" t="s">
        <v>19</v>
      </c>
      <c r="K9" s="25"/>
      <c r="L9" s="25"/>
      <c r="M9" s="25"/>
      <c r="N9" s="26"/>
    </row>
    <row r="10" spans="1:14" ht="21" customHeight="1" x14ac:dyDescent="0.3">
      <c r="A10" s="36">
        <f t="shared" si="0"/>
        <v>44172</v>
      </c>
      <c r="B10" s="37" t="str">
        <f t="shared" si="1"/>
        <v>Montag</v>
      </c>
      <c r="C10" s="3"/>
      <c r="D10" s="3"/>
      <c r="E10" s="3"/>
      <c r="F10" s="3"/>
      <c r="G10" s="3"/>
      <c r="H10" s="4"/>
      <c r="J10" s="24" t="s">
        <v>15</v>
      </c>
      <c r="K10" s="25"/>
      <c r="L10" s="25"/>
      <c r="M10" s="25"/>
      <c r="N10" s="26"/>
    </row>
    <row r="11" spans="1:14" ht="21" customHeight="1" x14ac:dyDescent="0.3">
      <c r="A11" s="36">
        <f t="shared" si="0"/>
        <v>44173</v>
      </c>
      <c r="B11" s="37" t="str">
        <f t="shared" si="1"/>
        <v>Dienstag</v>
      </c>
      <c r="C11" s="3"/>
      <c r="D11" s="3"/>
      <c r="E11" s="3"/>
      <c r="F11" s="3"/>
      <c r="G11" s="3"/>
      <c r="H11" s="4"/>
      <c r="J11" s="31" t="s">
        <v>18</v>
      </c>
      <c r="K11" s="25"/>
      <c r="L11" s="25"/>
      <c r="M11" s="25"/>
      <c r="N11" s="26"/>
    </row>
    <row r="12" spans="1:14" ht="21" customHeight="1" x14ac:dyDescent="0.3">
      <c r="A12" s="36">
        <f t="shared" si="0"/>
        <v>44174</v>
      </c>
      <c r="B12" s="37" t="str">
        <f t="shared" si="1"/>
        <v>Mittwoch</v>
      </c>
      <c r="C12" s="3"/>
      <c r="D12" s="3"/>
      <c r="E12" s="3"/>
      <c r="F12" s="3"/>
      <c r="G12" s="3"/>
      <c r="H12" s="4"/>
      <c r="J12" s="31" t="s">
        <v>17</v>
      </c>
      <c r="K12" s="25"/>
      <c r="L12" s="25"/>
      <c r="M12" s="25"/>
      <c r="N12" s="26"/>
    </row>
    <row r="13" spans="1:14" ht="21" customHeight="1" x14ac:dyDescent="0.25">
      <c r="A13" s="36">
        <f t="shared" si="0"/>
        <v>44175</v>
      </c>
      <c r="B13" s="37" t="str">
        <f t="shared" si="1"/>
        <v>Donnerstag</v>
      </c>
      <c r="C13" s="3"/>
      <c r="D13" s="3"/>
      <c r="E13" s="3"/>
      <c r="F13" s="3"/>
      <c r="G13" s="3"/>
      <c r="H13" s="4"/>
      <c r="J13" s="31" t="s">
        <v>16</v>
      </c>
      <c r="K13" s="25"/>
      <c r="L13" s="25"/>
      <c r="M13" s="25"/>
      <c r="N13" s="26"/>
    </row>
    <row r="14" spans="1:14" ht="21" customHeight="1" x14ac:dyDescent="0.25">
      <c r="A14" s="36">
        <f t="shared" si="0"/>
        <v>44176</v>
      </c>
      <c r="B14" s="37" t="str">
        <f t="shared" si="1"/>
        <v>Freitag</v>
      </c>
      <c r="C14" s="3"/>
      <c r="D14" s="3"/>
      <c r="E14" s="3"/>
      <c r="F14" s="3"/>
      <c r="G14" s="3"/>
      <c r="H14" s="4"/>
      <c r="J14" s="31" t="s">
        <v>21</v>
      </c>
      <c r="K14" s="25"/>
      <c r="L14" s="25"/>
      <c r="M14" s="25"/>
      <c r="N14" s="26"/>
    </row>
    <row r="15" spans="1:14" ht="21" customHeight="1" x14ac:dyDescent="0.25">
      <c r="A15" s="36">
        <f t="shared" si="0"/>
        <v>44177</v>
      </c>
      <c r="B15" s="37" t="str">
        <f t="shared" si="1"/>
        <v>Samstag</v>
      </c>
      <c r="C15" s="3"/>
      <c r="D15" s="3"/>
      <c r="E15" s="3"/>
      <c r="F15" s="3"/>
      <c r="G15" s="3"/>
      <c r="H15" s="4"/>
      <c r="J15" s="24" t="s">
        <v>22</v>
      </c>
      <c r="K15" s="25"/>
      <c r="L15" s="25"/>
      <c r="M15" s="25"/>
      <c r="N15" s="26"/>
    </row>
    <row r="16" spans="1:14" ht="21" customHeight="1" x14ac:dyDescent="0.3">
      <c r="A16" s="36">
        <f t="shared" si="0"/>
        <v>44178</v>
      </c>
      <c r="B16" s="37" t="str">
        <f t="shared" si="1"/>
        <v>Sonntag</v>
      </c>
      <c r="C16" s="3"/>
      <c r="D16" s="3"/>
      <c r="E16" s="3"/>
      <c r="F16" s="3"/>
      <c r="G16" s="3"/>
      <c r="H16" s="4"/>
      <c r="J16" s="24"/>
      <c r="K16" s="25"/>
      <c r="L16" s="25"/>
      <c r="M16" s="25"/>
      <c r="N16" s="26"/>
    </row>
    <row r="17" spans="1:14" ht="21" customHeight="1" x14ac:dyDescent="0.3">
      <c r="A17" s="36">
        <f t="shared" si="0"/>
        <v>44179</v>
      </c>
      <c r="B17" s="37" t="str">
        <f t="shared" si="1"/>
        <v>Montag</v>
      </c>
      <c r="C17" s="3"/>
      <c r="D17" s="3"/>
      <c r="E17" s="3"/>
      <c r="F17" s="3"/>
      <c r="G17" s="3"/>
      <c r="H17" s="4"/>
      <c r="J17" s="24"/>
      <c r="K17" s="25"/>
      <c r="L17" s="25"/>
      <c r="M17" s="25"/>
      <c r="N17" s="26"/>
    </row>
    <row r="18" spans="1:14" ht="21" customHeight="1" x14ac:dyDescent="0.25">
      <c r="A18" s="36">
        <f t="shared" si="0"/>
        <v>44180</v>
      </c>
      <c r="B18" s="37" t="str">
        <f t="shared" si="1"/>
        <v>Dienstag</v>
      </c>
      <c r="C18" s="3"/>
      <c r="D18" s="3"/>
      <c r="E18" s="3"/>
      <c r="F18" s="3"/>
      <c r="G18" s="3"/>
      <c r="H18" s="4"/>
      <c r="J18" s="27"/>
      <c r="K18" s="28"/>
      <c r="L18" s="28"/>
      <c r="M18" s="28"/>
      <c r="N18" s="29"/>
    </row>
    <row r="19" spans="1:14" ht="21" customHeight="1" x14ac:dyDescent="0.25">
      <c r="A19" s="36">
        <f t="shared" si="0"/>
        <v>44181</v>
      </c>
      <c r="B19" s="37" t="str">
        <f t="shared" si="1"/>
        <v>Mittwoch</v>
      </c>
      <c r="C19" s="3"/>
      <c r="D19" s="3"/>
      <c r="E19" s="3"/>
      <c r="F19" s="3"/>
      <c r="G19" s="3"/>
      <c r="H19" s="4"/>
    </row>
    <row r="20" spans="1:14" ht="21" customHeight="1" x14ac:dyDescent="0.25">
      <c r="A20" s="36">
        <f t="shared" si="0"/>
        <v>44182</v>
      </c>
      <c r="B20" s="37" t="str">
        <f t="shared" si="1"/>
        <v>Donnerstag</v>
      </c>
      <c r="C20" s="3"/>
      <c r="D20" s="3"/>
      <c r="E20" s="3"/>
      <c r="F20" s="3"/>
      <c r="G20" s="3"/>
      <c r="H20" s="4"/>
    </row>
    <row r="21" spans="1:14" ht="21" customHeight="1" x14ac:dyDescent="0.3">
      <c r="A21" s="36">
        <f t="shared" si="0"/>
        <v>44183</v>
      </c>
      <c r="B21" s="37" t="str">
        <f t="shared" si="1"/>
        <v>Freitag</v>
      </c>
      <c r="C21" s="3"/>
      <c r="D21" s="3"/>
      <c r="E21" s="3"/>
      <c r="F21" s="3"/>
      <c r="G21" s="3"/>
      <c r="H21" s="4"/>
    </row>
    <row r="22" spans="1:14" ht="21" customHeight="1" x14ac:dyDescent="0.3">
      <c r="A22" s="36">
        <f t="shared" si="0"/>
        <v>44184</v>
      </c>
      <c r="B22" s="37" t="str">
        <f t="shared" si="1"/>
        <v>Samstag</v>
      </c>
      <c r="C22" s="3"/>
      <c r="D22" s="3"/>
      <c r="E22" s="3"/>
      <c r="F22" s="3"/>
      <c r="G22" s="3"/>
      <c r="H22" s="4"/>
    </row>
    <row r="23" spans="1:14" ht="21" customHeight="1" x14ac:dyDescent="0.3">
      <c r="A23" s="36">
        <f t="shared" si="0"/>
        <v>44185</v>
      </c>
      <c r="B23" s="37" t="str">
        <f t="shared" si="1"/>
        <v>Sonntag</v>
      </c>
      <c r="C23" s="3"/>
      <c r="D23" s="3"/>
      <c r="E23" s="3"/>
      <c r="F23" s="3"/>
      <c r="G23" s="3"/>
      <c r="H23" s="4"/>
    </row>
    <row r="24" spans="1:14" ht="21" customHeight="1" x14ac:dyDescent="0.3">
      <c r="A24" s="36">
        <f t="shared" si="0"/>
        <v>44186</v>
      </c>
      <c r="B24" s="37" t="str">
        <f t="shared" si="1"/>
        <v>Montag</v>
      </c>
      <c r="C24" s="3"/>
      <c r="D24" s="3"/>
      <c r="E24" s="3"/>
      <c r="F24" s="3"/>
      <c r="G24" s="3"/>
      <c r="H24" s="4"/>
    </row>
    <row r="25" spans="1:14" ht="21" customHeight="1" x14ac:dyDescent="0.3">
      <c r="A25" s="36">
        <f t="shared" si="0"/>
        <v>44187</v>
      </c>
      <c r="B25" s="37" t="str">
        <f t="shared" si="1"/>
        <v>Dienstag</v>
      </c>
      <c r="C25" s="3"/>
      <c r="D25" s="3"/>
      <c r="E25" s="3"/>
      <c r="F25" s="3"/>
      <c r="G25" s="3"/>
      <c r="H25" s="4"/>
    </row>
    <row r="26" spans="1:14" ht="21" customHeight="1" x14ac:dyDescent="0.3">
      <c r="A26" s="36">
        <f t="shared" si="0"/>
        <v>44188</v>
      </c>
      <c r="B26" s="37" t="str">
        <f t="shared" si="1"/>
        <v>Mittwoch</v>
      </c>
      <c r="C26" s="3"/>
      <c r="D26" s="3"/>
      <c r="E26" s="3"/>
      <c r="F26" s="3"/>
      <c r="G26" s="3"/>
      <c r="H26" s="4"/>
    </row>
    <row r="27" spans="1:14" ht="21" customHeight="1" x14ac:dyDescent="0.3">
      <c r="A27" s="36">
        <f t="shared" si="0"/>
        <v>44189</v>
      </c>
      <c r="B27" s="37" t="str">
        <f t="shared" si="1"/>
        <v>Donnerstag</v>
      </c>
      <c r="C27" s="3"/>
      <c r="D27" s="3"/>
      <c r="E27" s="3"/>
      <c r="F27" s="3"/>
      <c r="G27" s="3"/>
      <c r="H27" s="4"/>
    </row>
    <row r="28" spans="1:14" ht="21" customHeight="1" x14ac:dyDescent="0.3">
      <c r="A28" s="36">
        <f t="shared" si="0"/>
        <v>44190</v>
      </c>
      <c r="B28" s="37" t="str">
        <f t="shared" si="1"/>
        <v>Freitag</v>
      </c>
      <c r="C28" s="3"/>
      <c r="D28" s="3"/>
      <c r="E28" s="3"/>
      <c r="F28" s="3"/>
      <c r="G28" s="3"/>
      <c r="H28" s="4"/>
    </row>
    <row r="29" spans="1:14" ht="21" customHeight="1" x14ac:dyDescent="0.3">
      <c r="A29" s="36">
        <f t="shared" si="0"/>
        <v>44191</v>
      </c>
      <c r="B29" s="37" t="str">
        <f t="shared" si="1"/>
        <v>Samstag</v>
      </c>
      <c r="C29" s="3"/>
      <c r="D29" s="3"/>
      <c r="E29" s="3"/>
      <c r="F29" s="3"/>
      <c r="G29" s="3"/>
      <c r="H29" s="4"/>
    </row>
    <row r="30" spans="1:14" ht="21" customHeight="1" x14ac:dyDescent="0.3">
      <c r="A30" s="36">
        <f t="shared" si="0"/>
        <v>44192</v>
      </c>
      <c r="B30" s="37" t="str">
        <f t="shared" si="1"/>
        <v>Sonntag</v>
      </c>
      <c r="C30" s="3"/>
      <c r="D30" s="3"/>
      <c r="E30" s="3"/>
      <c r="F30" s="3"/>
      <c r="G30" s="3"/>
      <c r="H30" s="4"/>
    </row>
    <row r="31" spans="1:14" ht="21" customHeight="1" x14ac:dyDescent="0.3">
      <c r="A31" s="36">
        <f t="shared" si="0"/>
        <v>44193</v>
      </c>
      <c r="B31" s="37" t="str">
        <f t="shared" si="1"/>
        <v>Montag</v>
      </c>
      <c r="C31" s="3"/>
      <c r="D31" s="3"/>
      <c r="E31" s="3"/>
      <c r="F31" s="3"/>
      <c r="G31" s="3"/>
      <c r="H31" s="4"/>
      <c r="K31" s="32"/>
    </row>
    <row r="32" spans="1:14" ht="21" customHeight="1" x14ac:dyDescent="0.3">
      <c r="A32" s="36">
        <f>DATE($H$1,MONTH("1."&amp;$G$1),ROW()-3)</f>
        <v>44194</v>
      </c>
      <c r="B32" s="37" t="str">
        <f t="shared" si="1"/>
        <v>Dienstag</v>
      </c>
      <c r="C32" s="3"/>
      <c r="D32" s="3"/>
      <c r="E32" s="3"/>
      <c r="F32" s="3"/>
      <c r="G32" s="3"/>
      <c r="H32" s="4"/>
      <c r="K32" s="32"/>
    </row>
    <row r="33" spans="1:8" ht="21" customHeight="1" x14ac:dyDescent="0.3">
      <c r="A33" s="36">
        <f t="shared" si="0"/>
        <v>44195</v>
      </c>
      <c r="B33" s="37" t="str">
        <f t="shared" si="1"/>
        <v>Mittwoch</v>
      </c>
      <c r="C33" s="3"/>
      <c r="D33" s="3"/>
      <c r="E33" s="3"/>
      <c r="F33" s="3"/>
      <c r="G33" s="3"/>
      <c r="H33" s="4"/>
    </row>
    <row r="34" spans="1:8" ht="21" customHeight="1" x14ac:dyDescent="0.3">
      <c r="A34" s="38">
        <f t="shared" si="0"/>
        <v>44196</v>
      </c>
      <c r="B34" s="39" t="str">
        <f t="shared" si="1"/>
        <v>Donnerstag</v>
      </c>
      <c r="C34" s="5"/>
      <c r="D34" s="5"/>
      <c r="E34" s="5"/>
      <c r="F34" s="5"/>
      <c r="G34" s="5"/>
      <c r="H34" s="6"/>
    </row>
    <row r="35" spans="1:8" ht="21" customHeight="1" x14ac:dyDescent="0.3">
      <c r="A35" s="40"/>
      <c r="B35" s="40"/>
      <c r="C35" s="2"/>
      <c r="D35" s="2"/>
      <c r="E35" s="2"/>
      <c r="F35" s="2"/>
      <c r="G35" s="2"/>
    </row>
    <row r="36" spans="1:8" ht="21" customHeight="1" x14ac:dyDescent="0.3">
      <c r="A36" s="41"/>
      <c r="B36" s="41" t="s">
        <v>8</v>
      </c>
      <c r="C36" s="33">
        <f>SUM(Tabelle113[SOLL (Stunden)])</f>
        <v>0</v>
      </c>
      <c r="D36" s="33">
        <f>SUM(Tabelle113[IST (Stunden)])</f>
        <v>0</v>
      </c>
      <c r="E36" s="33">
        <f>SUM(Tabelle113[Krank (Stunden)])</f>
        <v>0</v>
      </c>
      <c r="F36" s="33">
        <f>SUM(Tabelle113[Urlaub (Stunden)])</f>
        <v>0</v>
      </c>
      <c r="G36" s="33">
        <f>SUM(Tabelle113[KUG  (Ausfallstunden)])</f>
        <v>0</v>
      </c>
      <c r="H36" s="7"/>
    </row>
  </sheetData>
  <dataValidations count="1">
    <dataValidation type="list" allowBlank="1" showInputMessage="1" showErrorMessage="1" sqref="G1">
      <formula1>"Januar,Februar,März,April,Mai,Juni,Juli,August,September,Oktober,November,Dezember"</formula1>
    </dataValidation>
  </dataValidations>
  <pageMargins left="0.7" right="0.7" top="0.78740157499999996" bottom="0.78740157499999996" header="0.3" footer="0.3"/>
  <pageSetup paperSize="9" scale="89" orientation="portrait" verticalDpi="0" r:id="rId1"/>
  <colBreaks count="1" manualBreakCount="1">
    <brk id="8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workbookViewId="0">
      <selection activeCell="K2" sqref="K2"/>
    </sheetView>
  </sheetViews>
  <sheetFormatPr baseColWidth="10" defaultRowHeight="14.4" x14ac:dyDescent="0.3"/>
  <cols>
    <col min="1" max="1" width="11" customWidth="1"/>
    <col min="2" max="2" width="11.109375" customWidth="1"/>
    <col min="3" max="3" width="9.33203125" customWidth="1"/>
    <col min="4" max="4" width="9.5546875" customWidth="1"/>
    <col min="5" max="5" width="9" customWidth="1"/>
    <col min="6" max="6" width="9.33203125" customWidth="1"/>
    <col min="7" max="7" width="14.5546875" customWidth="1"/>
    <col min="8" max="8" width="24.109375" customWidth="1"/>
    <col min="9" max="9" width="4.6640625" customWidth="1"/>
  </cols>
  <sheetData>
    <row r="1" spans="1:14" s="1" customFormat="1" ht="25.5" customHeight="1" x14ac:dyDescent="0.35">
      <c r="A1" s="12" t="s">
        <v>1</v>
      </c>
      <c r="B1" s="13"/>
      <c r="C1" s="13"/>
      <c r="D1" s="13"/>
      <c r="E1" s="13"/>
      <c r="F1" s="13"/>
      <c r="G1" s="15" t="s">
        <v>26</v>
      </c>
      <c r="H1" s="14">
        <v>2020</v>
      </c>
    </row>
    <row r="2" spans="1:14" s="8" customFormat="1" ht="22.5" customHeight="1" thickBot="1" x14ac:dyDescent="0.35">
      <c r="A2" s="18" t="s">
        <v>2</v>
      </c>
      <c r="B2" s="19"/>
      <c r="C2" s="19"/>
      <c r="D2" s="20"/>
      <c r="E2" s="20"/>
      <c r="F2" s="20"/>
      <c r="G2" s="19"/>
      <c r="H2" s="21"/>
    </row>
    <row r="3" spans="1:14" s="11" customFormat="1" ht="29.25" customHeight="1" x14ac:dyDescent="0.25">
      <c r="A3" s="16" t="s">
        <v>3</v>
      </c>
      <c r="B3" s="16" t="s">
        <v>4</v>
      </c>
      <c r="C3" s="17" t="s">
        <v>9</v>
      </c>
      <c r="D3" s="17" t="s">
        <v>10</v>
      </c>
      <c r="E3" s="17" t="s">
        <v>20</v>
      </c>
      <c r="F3" s="17" t="s">
        <v>11</v>
      </c>
      <c r="G3" s="17" t="s">
        <v>23</v>
      </c>
      <c r="H3" s="16" t="s">
        <v>5</v>
      </c>
    </row>
    <row r="4" spans="1:14" ht="21" customHeight="1" x14ac:dyDescent="0.25">
      <c r="A4" s="35">
        <f t="shared" ref="A4:A31" si="0">DATE($H$1,MONTH("1."&amp;$G$1),ROW()-3)</f>
        <v>43862</v>
      </c>
      <c r="B4" s="34" t="str">
        <f>TEXT(A4,"TTTT")</f>
        <v>Samstag</v>
      </c>
      <c r="C4" s="9"/>
      <c r="D4" s="9"/>
      <c r="E4" s="9"/>
      <c r="F4" s="9"/>
      <c r="G4" s="9" t="s">
        <v>6</v>
      </c>
      <c r="H4" s="10"/>
    </row>
    <row r="5" spans="1:14" ht="21" customHeight="1" x14ac:dyDescent="0.25">
      <c r="A5" s="36">
        <f t="shared" si="0"/>
        <v>43863</v>
      </c>
      <c r="B5" s="37" t="str">
        <f t="shared" ref="B5:B32" si="1">TEXT(A5,"TTTT")</f>
        <v>Sonntag</v>
      </c>
      <c r="C5" s="3"/>
      <c r="D5" s="3"/>
      <c r="E5" s="3"/>
      <c r="F5" s="3"/>
      <c r="G5" s="3"/>
      <c r="H5" s="4"/>
      <c r="J5" s="30" t="s">
        <v>12</v>
      </c>
      <c r="K5" s="22"/>
      <c r="L5" s="22"/>
      <c r="M5" s="22"/>
      <c r="N5" s="23"/>
    </row>
    <row r="6" spans="1:14" ht="21" customHeight="1" x14ac:dyDescent="0.25">
      <c r="A6" s="36">
        <f t="shared" si="0"/>
        <v>43864</v>
      </c>
      <c r="B6" s="37" t="str">
        <f t="shared" si="1"/>
        <v>Montag</v>
      </c>
      <c r="C6" s="3"/>
      <c r="D6" s="3"/>
      <c r="E6" s="3"/>
      <c r="F6" s="3"/>
      <c r="G6" s="3"/>
      <c r="H6" s="4"/>
      <c r="J6" s="24"/>
      <c r="K6" s="25"/>
      <c r="L6" s="25"/>
      <c r="M6" s="25"/>
      <c r="N6" s="26"/>
    </row>
    <row r="7" spans="1:14" ht="21" customHeight="1" x14ac:dyDescent="0.3">
      <c r="A7" s="36">
        <f t="shared" si="0"/>
        <v>43865</v>
      </c>
      <c r="B7" s="37" t="str">
        <f t="shared" si="1"/>
        <v>Dienstag</v>
      </c>
      <c r="C7" s="3"/>
      <c r="D7" s="3"/>
      <c r="E7" s="3"/>
      <c r="F7" s="3"/>
      <c r="G7" s="3" t="s">
        <v>6</v>
      </c>
      <c r="H7" s="4"/>
      <c r="J7" s="24" t="s">
        <v>13</v>
      </c>
      <c r="K7" s="25"/>
      <c r="L7" s="25"/>
      <c r="M7" s="25"/>
      <c r="N7" s="26"/>
    </row>
    <row r="8" spans="1:14" ht="21" customHeight="1" x14ac:dyDescent="0.25">
      <c r="A8" s="36">
        <f t="shared" si="0"/>
        <v>43866</v>
      </c>
      <c r="B8" s="37" t="str">
        <f t="shared" si="1"/>
        <v>Mittwoch</v>
      </c>
      <c r="C8" s="3"/>
      <c r="D8" s="3"/>
      <c r="E8" s="3"/>
      <c r="F8" s="3"/>
      <c r="G8" s="3"/>
      <c r="H8" s="4"/>
      <c r="J8" s="24" t="s">
        <v>14</v>
      </c>
      <c r="K8" s="25"/>
      <c r="L8" s="25"/>
      <c r="M8" s="25"/>
      <c r="N8" s="26"/>
    </row>
    <row r="9" spans="1:14" ht="21" customHeight="1" x14ac:dyDescent="0.25">
      <c r="A9" s="36">
        <f t="shared" si="0"/>
        <v>43867</v>
      </c>
      <c r="B9" s="37" t="str">
        <f t="shared" si="1"/>
        <v>Donnerstag</v>
      </c>
      <c r="C9" s="3"/>
      <c r="D9" s="3"/>
      <c r="E9" s="3"/>
      <c r="F9" s="3"/>
      <c r="G9" s="3"/>
      <c r="H9" s="4"/>
      <c r="J9" s="24" t="s">
        <v>19</v>
      </c>
      <c r="K9" s="25"/>
      <c r="L9" s="25"/>
      <c r="M9" s="25"/>
      <c r="N9" s="26"/>
    </row>
    <row r="10" spans="1:14" ht="21" customHeight="1" x14ac:dyDescent="0.3">
      <c r="A10" s="36">
        <f t="shared" si="0"/>
        <v>43868</v>
      </c>
      <c r="B10" s="37" t="str">
        <f t="shared" si="1"/>
        <v>Freitag</v>
      </c>
      <c r="C10" s="3"/>
      <c r="D10" s="3"/>
      <c r="E10" s="3"/>
      <c r="F10" s="3"/>
      <c r="G10" s="3"/>
      <c r="H10" s="4"/>
      <c r="J10" s="24" t="s">
        <v>15</v>
      </c>
      <c r="K10" s="25"/>
      <c r="L10" s="25"/>
      <c r="M10" s="25"/>
      <c r="N10" s="26"/>
    </row>
    <row r="11" spans="1:14" ht="21" customHeight="1" x14ac:dyDescent="0.3">
      <c r="A11" s="36">
        <f t="shared" si="0"/>
        <v>43869</v>
      </c>
      <c r="B11" s="37" t="str">
        <f t="shared" si="1"/>
        <v>Samstag</v>
      </c>
      <c r="C11" s="3"/>
      <c r="D11" s="3"/>
      <c r="E11" s="3"/>
      <c r="F11" s="3"/>
      <c r="G11" s="3"/>
      <c r="H11" s="4"/>
      <c r="J11" s="31" t="s">
        <v>18</v>
      </c>
      <c r="K11" s="25"/>
      <c r="L11" s="25"/>
      <c r="M11" s="25"/>
      <c r="N11" s="26"/>
    </row>
    <row r="12" spans="1:14" ht="21" customHeight="1" x14ac:dyDescent="0.3">
      <c r="A12" s="36">
        <f t="shared" si="0"/>
        <v>43870</v>
      </c>
      <c r="B12" s="37" t="str">
        <f t="shared" si="1"/>
        <v>Sonntag</v>
      </c>
      <c r="C12" s="3"/>
      <c r="D12" s="3"/>
      <c r="E12" s="3"/>
      <c r="F12" s="3"/>
      <c r="G12" s="3"/>
      <c r="H12" s="4"/>
      <c r="J12" s="31" t="s">
        <v>17</v>
      </c>
      <c r="K12" s="25"/>
      <c r="L12" s="25"/>
      <c r="M12" s="25"/>
      <c r="N12" s="26"/>
    </row>
    <row r="13" spans="1:14" ht="21" customHeight="1" x14ac:dyDescent="0.25">
      <c r="A13" s="36">
        <f t="shared" si="0"/>
        <v>43871</v>
      </c>
      <c r="B13" s="37" t="str">
        <f t="shared" si="1"/>
        <v>Montag</v>
      </c>
      <c r="C13" s="3"/>
      <c r="D13" s="3"/>
      <c r="E13" s="3"/>
      <c r="F13" s="3"/>
      <c r="G13" s="3"/>
      <c r="H13" s="4"/>
      <c r="J13" s="31" t="s">
        <v>16</v>
      </c>
      <c r="K13" s="25"/>
      <c r="L13" s="25"/>
      <c r="M13" s="25"/>
      <c r="N13" s="26"/>
    </row>
    <row r="14" spans="1:14" ht="21" customHeight="1" x14ac:dyDescent="0.25">
      <c r="A14" s="36">
        <f t="shared" si="0"/>
        <v>43872</v>
      </c>
      <c r="B14" s="37" t="str">
        <f t="shared" si="1"/>
        <v>Dienstag</v>
      </c>
      <c r="C14" s="3"/>
      <c r="D14" s="3"/>
      <c r="E14" s="3"/>
      <c r="F14" s="3"/>
      <c r="G14" s="3"/>
      <c r="H14" s="4"/>
      <c r="J14" s="31" t="s">
        <v>21</v>
      </c>
      <c r="K14" s="25"/>
      <c r="L14" s="25"/>
      <c r="M14" s="25"/>
      <c r="N14" s="26"/>
    </row>
    <row r="15" spans="1:14" ht="21" customHeight="1" x14ac:dyDescent="0.25">
      <c r="A15" s="36">
        <f t="shared" si="0"/>
        <v>43873</v>
      </c>
      <c r="B15" s="37" t="str">
        <f t="shared" si="1"/>
        <v>Mittwoch</v>
      </c>
      <c r="C15" s="3"/>
      <c r="D15" s="3"/>
      <c r="E15" s="3"/>
      <c r="F15" s="3"/>
      <c r="G15" s="3"/>
      <c r="H15" s="4"/>
      <c r="J15" s="24" t="s">
        <v>22</v>
      </c>
      <c r="K15" s="25"/>
      <c r="L15" s="25"/>
      <c r="M15" s="25"/>
      <c r="N15" s="26"/>
    </row>
    <row r="16" spans="1:14" ht="21" customHeight="1" x14ac:dyDescent="0.3">
      <c r="A16" s="36">
        <f t="shared" si="0"/>
        <v>43874</v>
      </c>
      <c r="B16" s="37" t="str">
        <f t="shared" si="1"/>
        <v>Donnerstag</v>
      </c>
      <c r="C16" s="3"/>
      <c r="D16" s="3"/>
      <c r="E16" s="3"/>
      <c r="F16" s="3"/>
      <c r="G16" s="3"/>
      <c r="H16" s="4"/>
      <c r="J16" s="24"/>
      <c r="K16" s="25"/>
      <c r="L16" s="25"/>
      <c r="M16" s="25"/>
      <c r="N16" s="26"/>
    </row>
    <row r="17" spans="1:14" ht="21" customHeight="1" x14ac:dyDescent="0.3">
      <c r="A17" s="36">
        <f t="shared" si="0"/>
        <v>43875</v>
      </c>
      <c r="B17" s="37" t="str">
        <f t="shared" si="1"/>
        <v>Freitag</v>
      </c>
      <c r="C17" s="3"/>
      <c r="D17" s="3"/>
      <c r="E17" s="3"/>
      <c r="F17" s="3"/>
      <c r="G17" s="3"/>
      <c r="H17" s="4"/>
      <c r="J17" s="24"/>
      <c r="K17" s="25"/>
      <c r="L17" s="25"/>
      <c r="M17" s="25"/>
      <c r="N17" s="26"/>
    </row>
    <row r="18" spans="1:14" ht="21" customHeight="1" x14ac:dyDescent="0.25">
      <c r="A18" s="36">
        <f t="shared" si="0"/>
        <v>43876</v>
      </c>
      <c r="B18" s="37" t="str">
        <f t="shared" si="1"/>
        <v>Samstag</v>
      </c>
      <c r="C18" s="3"/>
      <c r="D18" s="3"/>
      <c r="E18" s="3"/>
      <c r="F18" s="3"/>
      <c r="G18" s="3"/>
      <c r="H18" s="4"/>
      <c r="J18" s="27"/>
      <c r="K18" s="28"/>
      <c r="L18" s="28"/>
      <c r="M18" s="28"/>
      <c r="N18" s="29"/>
    </row>
    <row r="19" spans="1:14" ht="21" customHeight="1" x14ac:dyDescent="0.25">
      <c r="A19" s="36">
        <f t="shared" si="0"/>
        <v>43877</v>
      </c>
      <c r="B19" s="37" t="str">
        <f t="shared" si="1"/>
        <v>Sonntag</v>
      </c>
      <c r="C19" s="3"/>
      <c r="D19" s="3"/>
      <c r="E19" s="3"/>
      <c r="F19" s="3"/>
      <c r="G19" s="3"/>
      <c r="H19" s="4"/>
    </row>
    <row r="20" spans="1:14" ht="21" customHeight="1" x14ac:dyDescent="0.25">
      <c r="A20" s="36">
        <f t="shared" si="0"/>
        <v>43878</v>
      </c>
      <c r="B20" s="37" t="str">
        <f t="shared" si="1"/>
        <v>Montag</v>
      </c>
      <c r="C20" s="3"/>
      <c r="D20" s="3"/>
      <c r="E20" s="3"/>
      <c r="F20" s="3"/>
      <c r="G20" s="3"/>
      <c r="H20" s="4"/>
    </row>
    <row r="21" spans="1:14" ht="21" customHeight="1" x14ac:dyDescent="0.3">
      <c r="A21" s="36">
        <f t="shared" si="0"/>
        <v>43879</v>
      </c>
      <c r="B21" s="37" t="str">
        <f t="shared" si="1"/>
        <v>Dienstag</v>
      </c>
      <c r="C21" s="3"/>
      <c r="D21" s="3"/>
      <c r="E21" s="3"/>
      <c r="F21" s="3"/>
      <c r="G21" s="3"/>
      <c r="H21" s="4"/>
    </row>
    <row r="22" spans="1:14" ht="21" customHeight="1" x14ac:dyDescent="0.3">
      <c r="A22" s="36">
        <f t="shared" si="0"/>
        <v>43880</v>
      </c>
      <c r="B22" s="37" t="str">
        <f t="shared" si="1"/>
        <v>Mittwoch</v>
      </c>
      <c r="C22" s="3"/>
      <c r="D22" s="3"/>
      <c r="E22" s="3"/>
      <c r="F22" s="3"/>
      <c r="G22" s="3"/>
      <c r="H22" s="4"/>
    </row>
    <row r="23" spans="1:14" ht="21" customHeight="1" x14ac:dyDescent="0.3">
      <c r="A23" s="36">
        <f t="shared" si="0"/>
        <v>43881</v>
      </c>
      <c r="B23" s="37" t="str">
        <f t="shared" si="1"/>
        <v>Donnerstag</v>
      </c>
      <c r="C23" s="3"/>
      <c r="D23" s="3"/>
      <c r="E23" s="3"/>
      <c r="F23" s="3"/>
      <c r="G23" s="3"/>
      <c r="H23" s="4"/>
    </row>
    <row r="24" spans="1:14" ht="21" customHeight="1" x14ac:dyDescent="0.3">
      <c r="A24" s="36">
        <f t="shared" si="0"/>
        <v>43882</v>
      </c>
      <c r="B24" s="37" t="str">
        <f t="shared" si="1"/>
        <v>Freitag</v>
      </c>
      <c r="C24" s="3"/>
      <c r="D24" s="3"/>
      <c r="E24" s="3"/>
      <c r="F24" s="3"/>
      <c r="G24" s="3"/>
      <c r="H24" s="4"/>
    </row>
    <row r="25" spans="1:14" ht="21" customHeight="1" x14ac:dyDescent="0.3">
      <c r="A25" s="36">
        <f t="shared" si="0"/>
        <v>43883</v>
      </c>
      <c r="B25" s="37" t="str">
        <f t="shared" si="1"/>
        <v>Samstag</v>
      </c>
      <c r="C25" s="3"/>
      <c r="D25" s="3"/>
      <c r="E25" s="3"/>
      <c r="F25" s="3"/>
      <c r="G25" s="3"/>
      <c r="H25" s="4"/>
    </row>
    <row r="26" spans="1:14" ht="21" customHeight="1" x14ac:dyDescent="0.3">
      <c r="A26" s="36">
        <f t="shared" si="0"/>
        <v>43884</v>
      </c>
      <c r="B26" s="37" t="str">
        <f t="shared" si="1"/>
        <v>Sonntag</v>
      </c>
      <c r="C26" s="3"/>
      <c r="D26" s="3"/>
      <c r="E26" s="3"/>
      <c r="F26" s="3"/>
      <c r="G26" s="3"/>
      <c r="H26" s="4"/>
    </row>
    <row r="27" spans="1:14" ht="21" customHeight="1" x14ac:dyDescent="0.3">
      <c r="A27" s="36">
        <f t="shared" si="0"/>
        <v>43885</v>
      </c>
      <c r="B27" s="37" t="str">
        <f t="shared" si="1"/>
        <v>Montag</v>
      </c>
      <c r="C27" s="3"/>
      <c r="D27" s="3"/>
      <c r="E27" s="3"/>
      <c r="F27" s="3"/>
      <c r="G27" s="3"/>
      <c r="H27" s="4"/>
    </row>
    <row r="28" spans="1:14" ht="21" customHeight="1" x14ac:dyDescent="0.3">
      <c r="A28" s="36">
        <f t="shared" si="0"/>
        <v>43886</v>
      </c>
      <c r="B28" s="37" t="str">
        <f t="shared" si="1"/>
        <v>Dienstag</v>
      </c>
      <c r="C28" s="3"/>
      <c r="D28" s="3"/>
      <c r="E28" s="3"/>
      <c r="F28" s="3"/>
      <c r="G28" s="3"/>
      <c r="H28" s="4"/>
    </row>
    <row r="29" spans="1:14" ht="21" customHeight="1" x14ac:dyDescent="0.3">
      <c r="A29" s="36">
        <f t="shared" si="0"/>
        <v>43887</v>
      </c>
      <c r="B29" s="37" t="str">
        <f t="shared" si="1"/>
        <v>Mittwoch</v>
      </c>
      <c r="C29" s="3"/>
      <c r="D29" s="3"/>
      <c r="E29" s="3"/>
      <c r="F29" s="3"/>
      <c r="G29" s="3"/>
      <c r="H29" s="4"/>
    </row>
    <row r="30" spans="1:14" ht="21" customHeight="1" x14ac:dyDescent="0.3">
      <c r="A30" s="36">
        <f t="shared" si="0"/>
        <v>43888</v>
      </c>
      <c r="B30" s="37" t="str">
        <f t="shared" si="1"/>
        <v>Donnerstag</v>
      </c>
      <c r="C30" s="3"/>
      <c r="D30" s="3"/>
      <c r="E30" s="3"/>
      <c r="F30" s="3"/>
      <c r="G30" s="3"/>
      <c r="H30" s="4"/>
    </row>
    <row r="31" spans="1:14" ht="21" customHeight="1" x14ac:dyDescent="0.3">
      <c r="A31" s="36">
        <f t="shared" si="0"/>
        <v>43889</v>
      </c>
      <c r="B31" s="37" t="str">
        <f t="shared" si="1"/>
        <v>Freitag</v>
      </c>
      <c r="C31" s="3"/>
      <c r="D31" s="3"/>
      <c r="E31" s="3"/>
      <c r="F31" s="3"/>
      <c r="G31" s="3"/>
      <c r="H31" s="4"/>
      <c r="K31" s="32"/>
    </row>
    <row r="32" spans="1:14" ht="21" customHeight="1" x14ac:dyDescent="0.3">
      <c r="A32" s="36">
        <f>DATE($H$1,MONTH("1."&amp;$G$1),ROW()-3)</f>
        <v>43890</v>
      </c>
      <c r="B32" s="37" t="str">
        <f t="shared" si="1"/>
        <v>Samstag</v>
      </c>
      <c r="C32" s="3"/>
      <c r="D32" s="3"/>
      <c r="E32" s="3"/>
      <c r="F32" s="3"/>
      <c r="G32" s="3"/>
      <c r="H32" s="4"/>
      <c r="K32" s="32"/>
    </row>
    <row r="33" spans="1:8" ht="21" customHeight="1" x14ac:dyDescent="0.3">
      <c r="A33" s="40"/>
      <c r="B33" s="40"/>
      <c r="C33" s="2"/>
      <c r="D33" s="2"/>
      <c r="E33" s="2"/>
      <c r="F33" s="2"/>
      <c r="G33" s="2"/>
    </row>
    <row r="34" spans="1:8" ht="21" customHeight="1" x14ac:dyDescent="0.3">
      <c r="A34" s="41"/>
      <c r="B34" s="41" t="s">
        <v>8</v>
      </c>
      <c r="C34" s="33">
        <f>SUM(Tabelle13[SOLL (Stunden)])</f>
        <v>0</v>
      </c>
      <c r="D34" s="33">
        <f>SUM(Tabelle13[IST (Stunden)])</f>
        <v>0</v>
      </c>
      <c r="E34" s="33">
        <f>SUM(Tabelle13[Krank (Stunden)])</f>
        <v>0</v>
      </c>
      <c r="F34" s="33">
        <f>SUM(Tabelle13[Urlaub (Stunden)])</f>
        <v>0</v>
      </c>
      <c r="G34" s="33">
        <f>SUM(Tabelle13[KUG  (Ausfallstunden)])</f>
        <v>0</v>
      </c>
      <c r="H34" s="7"/>
    </row>
  </sheetData>
  <dataValidations count="1">
    <dataValidation type="list" allowBlank="1" showInputMessage="1" showErrorMessage="1" sqref="G1">
      <formula1>"Januar,Februar,März,April,Mai,Juni,Juli,August,September,Oktober,November,Dezember"</formula1>
    </dataValidation>
  </dataValidations>
  <pageMargins left="0.7" right="0.7" top="0.78740157499999996" bottom="0.78740157499999996" header="0.3" footer="0.3"/>
  <pageSetup paperSize="9" scale="89" orientation="portrait" verticalDpi="0" r:id="rId1"/>
  <colBreaks count="1" manualBreakCount="1">
    <brk id="8" max="1048575" man="1"/>
  </col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Normal="100" workbookViewId="0">
      <selection activeCell="K1" sqref="K1"/>
    </sheetView>
  </sheetViews>
  <sheetFormatPr baseColWidth="10" defaultRowHeight="14.4" x14ac:dyDescent="0.3"/>
  <cols>
    <col min="1" max="1" width="11" customWidth="1"/>
    <col min="2" max="2" width="11.109375" customWidth="1"/>
    <col min="3" max="3" width="9.33203125" customWidth="1"/>
    <col min="4" max="4" width="9.5546875" customWidth="1"/>
    <col min="5" max="5" width="9" customWidth="1"/>
    <col min="6" max="6" width="9.33203125" customWidth="1"/>
    <col min="7" max="7" width="14.5546875" customWidth="1"/>
    <col min="8" max="8" width="24.109375" customWidth="1"/>
    <col min="9" max="9" width="4.6640625" customWidth="1"/>
  </cols>
  <sheetData>
    <row r="1" spans="1:14" s="1" customFormat="1" ht="25.5" customHeight="1" x14ac:dyDescent="0.4">
      <c r="A1" s="12" t="s">
        <v>1</v>
      </c>
      <c r="B1" s="13"/>
      <c r="C1" s="13"/>
      <c r="D1" s="13"/>
      <c r="E1" s="13"/>
      <c r="F1" s="13"/>
      <c r="G1" s="15" t="s">
        <v>24</v>
      </c>
      <c r="H1" s="14">
        <v>2020</v>
      </c>
    </row>
    <row r="2" spans="1:14" s="8" customFormat="1" ht="22.5" customHeight="1" thickBot="1" x14ac:dyDescent="0.35">
      <c r="A2" s="18" t="s">
        <v>2</v>
      </c>
      <c r="B2" s="19"/>
      <c r="C2" s="19"/>
      <c r="D2" s="20"/>
      <c r="E2" s="20"/>
      <c r="F2" s="20"/>
      <c r="G2" s="19"/>
      <c r="H2" s="21"/>
    </row>
    <row r="3" spans="1:14" s="11" customFormat="1" ht="29.25" customHeight="1" x14ac:dyDescent="0.25">
      <c r="A3" s="16" t="s">
        <v>3</v>
      </c>
      <c r="B3" s="16" t="s">
        <v>4</v>
      </c>
      <c r="C3" s="17" t="s">
        <v>9</v>
      </c>
      <c r="D3" s="17" t="s">
        <v>10</v>
      </c>
      <c r="E3" s="17" t="s">
        <v>20</v>
      </c>
      <c r="F3" s="17" t="s">
        <v>11</v>
      </c>
      <c r="G3" s="17" t="s">
        <v>23</v>
      </c>
      <c r="H3" s="16" t="s">
        <v>5</v>
      </c>
    </row>
    <row r="4" spans="1:14" ht="21" customHeight="1" x14ac:dyDescent="0.25">
      <c r="A4" s="35">
        <f t="shared" ref="A4:A34" si="0">DATE($H$1,MONTH("1."&amp;$G$1),ROW()-3)</f>
        <v>43891</v>
      </c>
      <c r="B4" s="34" t="str">
        <f>TEXT(A4,"TTTT")</f>
        <v>Sonntag</v>
      </c>
      <c r="C4" s="9"/>
      <c r="D4" s="9"/>
      <c r="E4" s="9"/>
      <c r="F4" s="9"/>
      <c r="G4" s="9" t="s">
        <v>6</v>
      </c>
      <c r="H4" s="10"/>
    </row>
    <row r="5" spans="1:14" ht="21" customHeight="1" x14ac:dyDescent="0.25">
      <c r="A5" s="36">
        <f t="shared" si="0"/>
        <v>43892</v>
      </c>
      <c r="B5" s="37" t="str">
        <f t="shared" ref="B5:B34" si="1">TEXT(A5,"TTTT")</f>
        <v>Montag</v>
      </c>
      <c r="C5" s="3"/>
      <c r="D5" s="3"/>
      <c r="E5" s="3"/>
      <c r="F5" s="3"/>
      <c r="G5" s="3"/>
      <c r="H5" s="4"/>
      <c r="J5" s="30" t="s">
        <v>12</v>
      </c>
      <c r="K5" s="22"/>
      <c r="L5" s="22"/>
      <c r="M5" s="22"/>
      <c r="N5" s="23"/>
    </row>
    <row r="6" spans="1:14" ht="21" customHeight="1" x14ac:dyDescent="0.25">
      <c r="A6" s="36">
        <f t="shared" si="0"/>
        <v>43893</v>
      </c>
      <c r="B6" s="37" t="str">
        <f t="shared" si="1"/>
        <v>Dienstag</v>
      </c>
      <c r="C6" s="3"/>
      <c r="D6" s="3"/>
      <c r="E6" s="3"/>
      <c r="F6" s="3"/>
      <c r="G6" s="3"/>
      <c r="H6" s="4"/>
      <c r="J6" s="24"/>
      <c r="K6" s="25"/>
      <c r="L6" s="25"/>
      <c r="M6" s="25"/>
      <c r="N6" s="26"/>
    </row>
    <row r="7" spans="1:14" ht="21" customHeight="1" x14ac:dyDescent="0.3">
      <c r="A7" s="36">
        <f t="shared" si="0"/>
        <v>43894</v>
      </c>
      <c r="B7" s="37" t="str">
        <f t="shared" si="1"/>
        <v>Mittwoch</v>
      </c>
      <c r="C7" s="3"/>
      <c r="D7" s="3"/>
      <c r="E7" s="3"/>
      <c r="F7" s="3"/>
      <c r="G7" s="3" t="s">
        <v>6</v>
      </c>
      <c r="H7" s="4"/>
      <c r="J7" s="24" t="s">
        <v>13</v>
      </c>
      <c r="K7" s="25"/>
      <c r="L7" s="25"/>
      <c r="M7" s="25"/>
      <c r="N7" s="26"/>
    </row>
    <row r="8" spans="1:14" ht="21" customHeight="1" x14ac:dyDescent="0.25">
      <c r="A8" s="36">
        <f t="shared" si="0"/>
        <v>43895</v>
      </c>
      <c r="B8" s="37" t="str">
        <f t="shared" si="1"/>
        <v>Donnerstag</v>
      </c>
      <c r="C8" s="3"/>
      <c r="D8" s="3"/>
      <c r="E8" s="3"/>
      <c r="F8" s="3"/>
      <c r="G8" s="3"/>
      <c r="H8" s="4"/>
      <c r="J8" s="24" t="s">
        <v>14</v>
      </c>
      <c r="K8" s="25"/>
      <c r="L8" s="25"/>
      <c r="M8" s="25"/>
      <c r="N8" s="26"/>
    </row>
    <row r="9" spans="1:14" ht="21" customHeight="1" x14ac:dyDescent="0.25">
      <c r="A9" s="36">
        <f t="shared" si="0"/>
        <v>43896</v>
      </c>
      <c r="B9" s="37" t="str">
        <f t="shared" si="1"/>
        <v>Freitag</v>
      </c>
      <c r="C9" s="3"/>
      <c r="D9" s="3"/>
      <c r="E9" s="3"/>
      <c r="F9" s="3"/>
      <c r="G9" s="3"/>
      <c r="H9" s="4"/>
      <c r="J9" s="24" t="s">
        <v>19</v>
      </c>
      <c r="K9" s="25"/>
      <c r="L9" s="25"/>
      <c r="M9" s="25"/>
      <c r="N9" s="26"/>
    </row>
    <row r="10" spans="1:14" ht="21" customHeight="1" x14ac:dyDescent="0.3">
      <c r="A10" s="36">
        <f t="shared" si="0"/>
        <v>43897</v>
      </c>
      <c r="B10" s="37" t="str">
        <f t="shared" si="1"/>
        <v>Samstag</v>
      </c>
      <c r="C10" s="3"/>
      <c r="D10" s="3"/>
      <c r="E10" s="3"/>
      <c r="F10" s="3"/>
      <c r="G10" s="3"/>
      <c r="H10" s="4"/>
      <c r="J10" s="24" t="s">
        <v>15</v>
      </c>
      <c r="K10" s="25"/>
      <c r="L10" s="25"/>
      <c r="M10" s="25"/>
      <c r="N10" s="26"/>
    </row>
    <row r="11" spans="1:14" ht="21" customHeight="1" x14ac:dyDescent="0.3">
      <c r="A11" s="36">
        <f t="shared" si="0"/>
        <v>43898</v>
      </c>
      <c r="B11" s="37" t="str">
        <f t="shared" si="1"/>
        <v>Sonntag</v>
      </c>
      <c r="C11" s="3"/>
      <c r="D11" s="3"/>
      <c r="E11" s="3"/>
      <c r="F11" s="3"/>
      <c r="G11" s="3"/>
      <c r="H11" s="4"/>
      <c r="J11" s="31" t="s">
        <v>18</v>
      </c>
      <c r="K11" s="25"/>
      <c r="L11" s="25"/>
      <c r="M11" s="25"/>
      <c r="N11" s="26"/>
    </row>
    <row r="12" spans="1:14" ht="21" customHeight="1" x14ac:dyDescent="0.3">
      <c r="A12" s="36">
        <f t="shared" si="0"/>
        <v>43899</v>
      </c>
      <c r="B12" s="37" t="str">
        <f t="shared" si="1"/>
        <v>Montag</v>
      </c>
      <c r="C12" s="3"/>
      <c r="D12" s="3"/>
      <c r="E12" s="3"/>
      <c r="F12" s="3"/>
      <c r="G12" s="3"/>
      <c r="H12" s="4"/>
      <c r="J12" s="31" t="s">
        <v>17</v>
      </c>
      <c r="K12" s="25"/>
      <c r="L12" s="25"/>
      <c r="M12" s="25"/>
      <c r="N12" s="26"/>
    </row>
    <row r="13" spans="1:14" ht="21" customHeight="1" x14ac:dyDescent="0.25">
      <c r="A13" s="36">
        <f t="shared" si="0"/>
        <v>43900</v>
      </c>
      <c r="B13" s="37" t="str">
        <f t="shared" si="1"/>
        <v>Dienstag</v>
      </c>
      <c r="C13" s="3"/>
      <c r="D13" s="3"/>
      <c r="E13" s="3"/>
      <c r="F13" s="3"/>
      <c r="G13" s="3"/>
      <c r="H13" s="4"/>
      <c r="J13" s="31" t="s">
        <v>16</v>
      </c>
      <c r="K13" s="25"/>
      <c r="L13" s="25"/>
      <c r="M13" s="25"/>
      <c r="N13" s="26"/>
    </row>
    <row r="14" spans="1:14" ht="21" customHeight="1" x14ac:dyDescent="0.25">
      <c r="A14" s="36">
        <f t="shared" si="0"/>
        <v>43901</v>
      </c>
      <c r="B14" s="37" t="str">
        <f t="shared" si="1"/>
        <v>Mittwoch</v>
      </c>
      <c r="C14" s="3"/>
      <c r="D14" s="3"/>
      <c r="E14" s="3"/>
      <c r="F14" s="3"/>
      <c r="G14" s="3"/>
      <c r="H14" s="4"/>
      <c r="J14" s="31" t="s">
        <v>21</v>
      </c>
      <c r="K14" s="25"/>
      <c r="L14" s="25"/>
      <c r="M14" s="25"/>
      <c r="N14" s="26"/>
    </row>
    <row r="15" spans="1:14" ht="21" customHeight="1" x14ac:dyDescent="0.25">
      <c r="A15" s="36">
        <f t="shared" si="0"/>
        <v>43902</v>
      </c>
      <c r="B15" s="37" t="str">
        <f t="shared" si="1"/>
        <v>Donnerstag</v>
      </c>
      <c r="C15" s="3"/>
      <c r="D15" s="3"/>
      <c r="E15" s="3"/>
      <c r="F15" s="3"/>
      <c r="G15" s="3"/>
      <c r="H15" s="4"/>
      <c r="J15" s="24" t="s">
        <v>22</v>
      </c>
      <c r="K15" s="25"/>
      <c r="L15" s="25"/>
      <c r="M15" s="25"/>
      <c r="N15" s="26"/>
    </row>
    <row r="16" spans="1:14" ht="21" customHeight="1" x14ac:dyDescent="0.3">
      <c r="A16" s="36">
        <f t="shared" si="0"/>
        <v>43903</v>
      </c>
      <c r="B16" s="37" t="str">
        <f t="shared" si="1"/>
        <v>Freitag</v>
      </c>
      <c r="C16" s="3"/>
      <c r="D16" s="3"/>
      <c r="E16" s="3"/>
      <c r="F16" s="3"/>
      <c r="G16" s="3"/>
      <c r="H16" s="4"/>
      <c r="J16" s="24"/>
      <c r="K16" s="25"/>
      <c r="L16" s="25"/>
      <c r="M16" s="25"/>
      <c r="N16" s="26"/>
    </row>
    <row r="17" spans="1:14" ht="21" customHeight="1" x14ac:dyDescent="0.3">
      <c r="A17" s="36">
        <f t="shared" si="0"/>
        <v>43904</v>
      </c>
      <c r="B17" s="37" t="str">
        <f t="shared" si="1"/>
        <v>Samstag</v>
      </c>
      <c r="C17" s="3"/>
      <c r="D17" s="3"/>
      <c r="E17" s="3"/>
      <c r="F17" s="3"/>
      <c r="G17" s="3"/>
      <c r="H17" s="4"/>
      <c r="J17" s="24"/>
      <c r="K17" s="25"/>
      <c r="L17" s="25"/>
      <c r="M17" s="25"/>
      <c r="N17" s="26"/>
    </row>
    <row r="18" spans="1:14" ht="21" customHeight="1" x14ac:dyDescent="0.25">
      <c r="A18" s="36">
        <f t="shared" si="0"/>
        <v>43905</v>
      </c>
      <c r="B18" s="37" t="str">
        <f t="shared" si="1"/>
        <v>Sonntag</v>
      </c>
      <c r="C18" s="3"/>
      <c r="D18" s="3"/>
      <c r="E18" s="3"/>
      <c r="F18" s="3"/>
      <c r="G18" s="3"/>
      <c r="H18" s="4"/>
      <c r="J18" s="27"/>
      <c r="K18" s="28"/>
      <c r="L18" s="28"/>
      <c r="M18" s="28"/>
      <c r="N18" s="29"/>
    </row>
    <row r="19" spans="1:14" ht="21" customHeight="1" x14ac:dyDescent="0.25">
      <c r="A19" s="36">
        <f t="shared" si="0"/>
        <v>43906</v>
      </c>
      <c r="B19" s="37" t="str">
        <f t="shared" si="1"/>
        <v>Montag</v>
      </c>
      <c r="C19" s="3"/>
      <c r="D19" s="3"/>
      <c r="E19" s="3"/>
      <c r="F19" s="3"/>
      <c r="G19" s="3"/>
      <c r="H19" s="4"/>
    </row>
    <row r="20" spans="1:14" ht="21" customHeight="1" x14ac:dyDescent="0.25">
      <c r="A20" s="36">
        <f t="shared" si="0"/>
        <v>43907</v>
      </c>
      <c r="B20" s="37" t="str">
        <f t="shared" si="1"/>
        <v>Dienstag</v>
      </c>
      <c r="C20" s="3"/>
      <c r="D20" s="3"/>
      <c r="E20" s="3"/>
      <c r="F20" s="3"/>
      <c r="G20" s="3"/>
      <c r="H20" s="4"/>
    </row>
    <row r="21" spans="1:14" ht="21" customHeight="1" x14ac:dyDescent="0.3">
      <c r="A21" s="36">
        <f t="shared" si="0"/>
        <v>43908</v>
      </c>
      <c r="B21" s="37" t="str">
        <f t="shared" si="1"/>
        <v>Mittwoch</v>
      </c>
      <c r="C21" s="3"/>
      <c r="D21" s="3"/>
      <c r="E21" s="3"/>
      <c r="F21" s="3"/>
      <c r="G21" s="3"/>
      <c r="H21" s="4"/>
    </row>
    <row r="22" spans="1:14" ht="21" customHeight="1" x14ac:dyDescent="0.3">
      <c r="A22" s="36">
        <f t="shared" si="0"/>
        <v>43909</v>
      </c>
      <c r="B22" s="37" t="str">
        <f t="shared" si="1"/>
        <v>Donnerstag</v>
      </c>
      <c r="C22" s="3"/>
      <c r="D22" s="3"/>
      <c r="E22" s="3"/>
      <c r="F22" s="3"/>
      <c r="G22" s="3"/>
      <c r="H22" s="4"/>
    </row>
    <row r="23" spans="1:14" ht="21" customHeight="1" x14ac:dyDescent="0.3">
      <c r="A23" s="36">
        <f t="shared" si="0"/>
        <v>43910</v>
      </c>
      <c r="B23" s="37" t="str">
        <f t="shared" si="1"/>
        <v>Freitag</v>
      </c>
      <c r="C23" s="3"/>
      <c r="D23" s="3"/>
      <c r="E23" s="3"/>
      <c r="F23" s="3"/>
      <c r="G23" s="3"/>
      <c r="H23" s="4"/>
    </row>
    <row r="24" spans="1:14" ht="21" customHeight="1" x14ac:dyDescent="0.3">
      <c r="A24" s="36">
        <f t="shared" si="0"/>
        <v>43911</v>
      </c>
      <c r="B24" s="37" t="str">
        <f t="shared" si="1"/>
        <v>Samstag</v>
      </c>
      <c r="C24" s="3"/>
      <c r="D24" s="3"/>
      <c r="E24" s="3"/>
      <c r="F24" s="3"/>
      <c r="G24" s="3"/>
      <c r="H24" s="4"/>
    </row>
    <row r="25" spans="1:14" ht="21" customHeight="1" x14ac:dyDescent="0.3">
      <c r="A25" s="36">
        <f t="shared" si="0"/>
        <v>43912</v>
      </c>
      <c r="B25" s="37" t="str">
        <f t="shared" si="1"/>
        <v>Sonntag</v>
      </c>
      <c r="C25" s="3"/>
      <c r="D25" s="3"/>
      <c r="E25" s="3"/>
      <c r="F25" s="3"/>
      <c r="G25" s="3"/>
      <c r="H25" s="4"/>
    </row>
    <row r="26" spans="1:14" ht="21" customHeight="1" x14ac:dyDescent="0.3">
      <c r="A26" s="36">
        <f t="shared" si="0"/>
        <v>43913</v>
      </c>
      <c r="B26" s="37" t="str">
        <f t="shared" si="1"/>
        <v>Montag</v>
      </c>
      <c r="C26" s="3"/>
      <c r="D26" s="3"/>
      <c r="E26" s="3"/>
      <c r="F26" s="3"/>
      <c r="G26" s="3"/>
      <c r="H26" s="4"/>
    </row>
    <row r="27" spans="1:14" ht="21" customHeight="1" x14ac:dyDescent="0.3">
      <c r="A27" s="36">
        <f t="shared" si="0"/>
        <v>43914</v>
      </c>
      <c r="B27" s="37" t="str">
        <f t="shared" si="1"/>
        <v>Dienstag</v>
      </c>
      <c r="C27" s="3"/>
      <c r="D27" s="3"/>
      <c r="E27" s="3"/>
      <c r="F27" s="3"/>
      <c r="G27" s="3"/>
      <c r="H27" s="4"/>
    </row>
    <row r="28" spans="1:14" ht="21" customHeight="1" x14ac:dyDescent="0.3">
      <c r="A28" s="36">
        <f t="shared" si="0"/>
        <v>43915</v>
      </c>
      <c r="B28" s="37" t="str">
        <f t="shared" si="1"/>
        <v>Mittwoch</v>
      </c>
      <c r="C28" s="3"/>
      <c r="D28" s="3"/>
      <c r="E28" s="3"/>
      <c r="F28" s="3"/>
      <c r="G28" s="3"/>
      <c r="H28" s="4"/>
    </row>
    <row r="29" spans="1:14" ht="21" customHeight="1" x14ac:dyDescent="0.3">
      <c r="A29" s="36">
        <f t="shared" si="0"/>
        <v>43916</v>
      </c>
      <c r="B29" s="37" t="str">
        <f t="shared" si="1"/>
        <v>Donnerstag</v>
      </c>
      <c r="C29" s="3"/>
      <c r="D29" s="3"/>
      <c r="E29" s="3"/>
      <c r="F29" s="3"/>
      <c r="G29" s="3"/>
      <c r="H29" s="4"/>
    </row>
    <row r="30" spans="1:14" ht="21" customHeight="1" x14ac:dyDescent="0.3">
      <c r="A30" s="36">
        <f t="shared" si="0"/>
        <v>43917</v>
      </c>
      <c r="B30" s="37" t="str">
        <f t="shared" si="1"/>
        <v>Freitag</v>
      </c>
      <c r="C30" s="3"/>
      <c r="D30" s="3"/>
      <c r="E30" s="3"/>
      <c r="F30" s="3"/>
      <c r="G30" s="3"/>
      <c r="H30" s="4"/>
    </row>
    <row r="31" spans="1:14" ht="21" customHeight="1" x14ac:dyDescent="0.3">
      <c r="A31" s="36">
        <f t="shared" si="0"/>
        <v>43918</v>
      </c>
      <c r="B31" s="37" t="str">
        <f t="shared" si="1"/>
        <v>Samstag</v>
      </c>
      <c r="C31" s="3"/>
      <c r="D31" s="3"/>
      <c r="E31" s="3"/>
      <c r="F31" s="3"/>
      <c r="G31" s="3"/>
      <c r="H31" s="4"/>
      <c r="K31" s="32"/>
    </row>
    <row r="32" spans="1:14" ht="21" customHeight="1" x14ac:dyDescent="0.3">
      <c r="A32" s="36">
        <f>DATE($H$1,MONTH("1."&amp;$G$1),ROW()-3)</f>
        <v>43919</v>
      </c>
      <c r="B32" s="37" t="str">
        <f t="shared" si="1"/>
        <v>Sonntag</v>
      </c>
      <c r="C32" s="3"/>
      <c r="D32" s="3"/>
      <c r="E32" s="3"/>
      <c r="F32" s="3"/>
      <c r="G32" s="3"/>
      <c r="H32" s="4"/>
      <c r="K32" s="32"/>
    </row>
    <row r="33" spans="1:8" ht="21" customHeight="1" x14ac:dyDescent="0.3">
      <c r="A33" s="36">
        <f t="shared" si="0"/>
        <v>43920</v>
      </c>
      <c r="B33" s="37" t="str">
        <f t="shared" si="1"/>
        <v>Montag</v>
      </c>
      <c r="C33" s="3"/>
      <c r="D33" s="3"/>
      <c r="E33" s="3"/>
      <c r="F33" s="3"/>
      <c r="G33" s="3"/>
      <c r="H33" s="4"/>
    </row>
    <row r="34" spans="1:8" ht="21" customHeight="1" x14ac:dyDescent="0.3">
      <c r="A34" s="38">
        <f t="shared" si="0"/>
        <v>43921</v>
      </c>
      <c r="B34" s="39" t="str">
        <f t="shared" si="1"/>
        <v>Dienstag</v>
      </c>
      <c r="C34" s="5"/>
      <c r="D34" s="5"/>
      <c r="E34" s="5"/>
      <c r="F34" s="5"/>
      <c r="G34" s="5"/>
      <c r="H34" s="6"/>
    </row>
    <row r="35" spans="1:8" ht="21" customHeight="1" x14ac:dyDescent="0.3">
      <c r="A35" s="40"/>
      <c r="B35" s="40"/>
      <c r="C35" s="2"/>
      <c r="D35" s="2"/>
      <c r="E35" s="2"/>
      <c r="F35" s="2"/>
      <c r="G35" s="2"/>
    </row>
    <row r="36" spans="1:8" ht="21" customHeight="1" x14ac:dyDescent="0.3">
      <c r="A36" s="41"/>
      <c r="B36" s="41" t="s">
        <v>8</v>
      </c>
      <c r="C36" s="33" t="s">
        <v>6</v>
      </c>
      <c r="D36" s="33">
        <f>SUM(Tabelle14[IST (Stunden)])</f>
        <v>0</v>
      </c>
      <c r="E36" s="33">
        <f>SUM(Tabelle14[Krank (Stunden)])</f>
        <v>0</v>
      </c>
      <c r="F36" s="33">
        <f>SUM(Tabelle14[Urlaub (Stunden)])</f>
        <v>0</v>
      </c>
      <c r="G36" s="33">
        <f>SUM(Tabelle14[KUG  (Ausfallstunden)])</f>
        <v>0</v>
      </c>
      <c r="H36" s="7"/>
    </row>
  </sheetData>
  <dataValidations count="1">
    <dataValidation type="list" allowBlank="1" showInputMessage="1" showErrorMessage="1" sqref="G1">
      <formula1>"Januar,Februar,März,April,Mai,Juni,Juli,August,September,Oktober,November,Dezember"</formula1>
    </dataValidation>
  </dataValidations>
  <pageMargins left="0.7" right="0.7" top="0.78740157499999996" bottom="0.78740157499999996" header="0.3" footer="0.3"/>
  <pageSetup paperSize="9" scale="89" orientation="portrait" verticalDpi="0" r:id="rId1"/>
  <colBreaks count="1" manualBreakCount="1">
    <brk id="8" max="1048575" man="1"/>
  </colBreak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Normal="100" workbookViewId="0">
      <selection activeCell="K1" sqref="K1"/>
    </sheetView>
  </sheetViews>
  <sheetFormatPr baseColWidth="10" defaultRowHeight="14.4" x14ac:dyDescent="0.3"/>
  <cols>
    <col min="1" max="1" width="11" customWidth="1"/>
    <col min="2" max="2" width="11.109375" customWidth="1"/>
    <col min="3" max="3" width="9.33203125" customWidth="1"/>
    <col min="4" max="4" width="9.5546875" customWidth="1"/>
    <col min="5" max="5" width="9" customWidth="1"/>
    <col min="6" max="6" width="9.33203125" customWidth="1"/>
    <col min="7" max="7" width="14.5546875" customWidth="1"/>
    <col min="8" max="8" width="24.109375" customWidth="1"/>
    <col min="9" max="9" width="4.6640625" customWidth="1"/>
  </cols>
  <sheetData>
    <row r="1" spans="1:14" s="1" customFormat="1" ht="25.5" customHeight="1" x14ac:dyDescent="0.35">
      <c r="A1" s="12" t="s">
        <v>1</v>
      </c>
      <c r="B1" s="13"/>
      <c r="C1" s="13"/>
      <c r="D1" s="13" t="s">
        <v>0</v>
      </c>
      <c r="E1" s="13"/>
      <c r="F1" s="13"/>
      <c r="G1" s="15" t="s">
        <v>27</v>
      </c>
      <c r="H1" s="14">
        <v>2020</v>
      </c>
    </row>
    <row r="2" spans="1:14" s="8" customFormat="1" ht="22.5" customHeight="1" thickBot="1" x14ac:dyDescent="0.35">
      <c r="A2" s="18" t="s">
        <v>2</v>
      </c>
      <c r="B2" s="19"/>
      <c r="C2" s="19"/>
      <c r="D2" s="20" t="s">
        <v>7</v>
      </c>
      <c r="E2" s="20"/>
      <c r="F2" s="20"/>
      <c r="G2" s="19"/>
      <c r="H2" s="21"/>
    </row>
    <row r="3" spans="1:14" s="11" customFormat="1" ht="29.25" customHeight="1" x14ac:dyDescent="0.25">
      <c r="A3" s="16" t="s">
        <v>3</v>
      </c>
      <c r="B3" s="16" t="s">
        <v>4</v>
      </c>
      <c r="C3" s="17" t="s">
        <v>9</v>
      </c>
      <c r="D3" s="17" t="s">
        <v>10</v>
      </c>
      <c r="E3" s="17" t="s">
        <v>20</v>
      </c>
      <c r="F3" s="17" t="s">
        <v>11</v>
      </c>
      <c r="G3" s="17" t="s">
        <v>23</v>
      </c>
      <c r="H3" s="16" t="s">
        <v>5</v>
      </c>
    </row>
    <row r="4" spans="1:14" ht="21" customHeight="1" x14ac:dyDescent="0.25">
      <c r="A4" s="35">
        <f t="shared" ref="A4:A33" si="0">DATE($H$1,MONTH("1."&amp;$G$1),ROW()-3)</f>
        <v>43922</v>
      </c>
      <c r="B4" s="34" t="str">
        <f>TEXT(A4,"TTTT")</f>
        <v>Mittwoch</v>
      </c>
      <c r="C4" s="9"/>
      <c r="D4" s="9"/>
      <c r="E4" s="9"/>
      <c r="F4" s="9"/>
      <c r="G4" s="9" t="s">
        <v>6</v>
      </c>
      <c r="H4" s="10"/>
    </row>
    <row r="5" spans="1:14" ht="21" customHeight="1" x14ac:dyDescent="0.25">
      <c r="A5" s="36">
        <f t="shared" si="0"/>
        <v>43923</v>
      </c>
      <c r="B5" s="37" t="str">
        <f t="shared" ref="B5:B33" si="1">TEXT(A5,"TTTT")</f>
        <v>Donnerstag</v>
      </c>
      <c r="C5" s="3"/>
      <c r="D5" s="3"/>
      <c r="E5" s="3"/>
      <c r="F5" s="3"/>
      <c r="G5" s="3"/>
      <c r="H5" s="4"/>
      <c r="J5" s="30" t="s">
        <v>12</v>
      </c>
      <c r="K5" s="22"/>
      <c r="L5" s="22"/>
      <c r="M5" s="22"/>
      <c r="N5" s="23"/>
    </row>
    <row r="6" spans="1:14" ht="21" customHeight="1" x14ac:dyDescent="0.25">
      <c r="A6" s="36">
        <f t="shared" si="0"/>
        <v>43924</v>
      </c>
      <c r="B6" s="37" t="str">
        <f t="shared" si="1"/>
        <v>Freitag</v>
      </c>
      <c r="C6" s="3"/>
      <c r="D6" s="3"/>
      <c r="E6" s="3"/>
      <c r="F6" s="3"/>
      <c r="G6" s="3"/>
      <c r="H6" s="4"/>
      <c r="J6" s="24"/>
      <c r="K6" s="25"/>
      <c r="L6" s="25"/>
      <c r="M6" s="25"/>
      <c r="N6" s="26"/>
    </row>
    <row r="7" spans="1:14" ht="21" customHeight="1" x14ac:dyDescent="0.3">
      <c r="A7" s="36">
        <f t="shared" si="0"/>
        <v>43925</v>
      </c>
      <c r="B7" s="37" t="str">
        <f t="shared" si="1"/>
        <v>Samstag</v>
      </c>
      <c r="C7" s="3"/>
      <c r="D7" s="3"/>
      <c r="E7" s="3"/>
      <c r="F7" s="3"/>
      <c r="G7" s="3" t="s">
        <v>6</v>
      </c>
      <c r="H7" s="4"/>
      <c r="J7" s="24" t="s">
        <v>13</v>
      </c>
      <c r="K7" s="25"/>
      <c r="L7" s="25"/>
      <c r="M7" s="25"/>
      <c r="N7" s="26"/>
    </row>
    <row r="8" spans="1:14" ht="21" customHeight="1" x14ac:dyDescent="0.25">
      <c r="A8" s="36">
        <f t="shared" si="0"/>
        <v>43926</v>
      </c>
      <c r="B8" s="37" t="str">
        <f t="shared" si="1"/>
        <v>Sonntag</v>
      </c>
      <c r="C8" s="3"/>
      <c r="D8" s="3"/>
      <c r="E8" s="3"/>
      <c r="F8" s="3"/>
      <c r="G8" s="3"/>
      <c r="H8" s="4"/>
      <c r="J8" s="24" t="s">
        <v>14</v>
      </c>
      <c r="K8" s="25"/>
      <c r="L8" s="25"/>
      <c r="M8" s="25"/>
      <c r="N8" s="26"/>
    </row>
    <row r="9" spans="1:14" ht="21" customHeight="1" x14ac:dyDescent="0.25">
      <c r="A9" s="36">
        <f t="shared" si="0"/>
        <v>43927</v>
      </c>
      <c r="B9" s="37" t="str">
        <f t="shared" si="1"/>
        <v>Montag</v>
      </c>
      <c r="C9" s="3"/>
      <c r="D9" s="3"/>
      <c r="E9" s="3"/>
      <c r="F9" s="3"/>
      <c r="G9" s="3"/>
      <c r="H9" s="4"/>
      <c r="J9" s="24" t="s">
        <v>19</v>
      </c>
      <c r="K9" s="25"/>
      <c r="L9" s="25"/>
      <c r="M9" s="25"/>
      <c r="N9" s="26"/>
    </row>
    <row r="10" spans="1:14" ht="21" customHeight="1" x14ac:dyDescent="0.3">
      <c r="A10" s="36">
        <f t="shared" si="0"/>
        <v>43928</v>
      </c>
      <c r="B10" s="37" t="str">
        <f t="shared" si="1"/>
        <v>Dienstag</v>
      </c>
      <c r="C10" s="3"/>
      <c r="D10" s="3"/>
      <c r="E10" s="3"/>
      <c r="F10" s="3"/>
      <c r="G10" s="3"/>
      <c r="H10" s="4"/>
      <c r="J10" s="24" t="s">
        <v>15</v>
      </c>
      <c r="K10" s="25"/>
      <c r="L10" s="25"/>
      <c r="M10" s="25"/>
      <c r="N10" s="26"/>
    </row>
    <row r="11" spans="1:14" ht="21" customHeight="1" x14ac:dyDescent="0.3">
      <c r="A11" s="36">
        <f t="shared" si="0"/>
        <v>43929</v>
      </c>
      <c r="B11" s="37" t="str">
        <f t="shared" si="1"/>
        <v>Mittwoch</v>
      </c>
      <c r="C11" s="3"/>
      <c r="D11" s="3"/>
      <c r="E11" s="3"/>
      <c r="F11" s="3"/>
      <c r="G11" s="3"/>
      <c r="H11" s="4"/>
      <c r="J11" s="31" t="s">
        <v>18</v>
      </c>
      <c r="K11" s="25"/>
      <c r="L11" s="25"/>
      <c r="M11" s="25"/>
      <c r="N11" s="26"/>
    </row>
    <row r="12" spans="1:14" ht="21" customHeight="1" x14ac:dyDescent="0.3">
      <c r="A12" s="36">
        <f t="shared" si="0"/>
        <v>43930</v>
      </c>
      <c r="B12" s="37" t="str">
        <f t="shared" si="1"/>
        <v>Donnerstag</v>
      </c>
      <c r="C12" s="3"/>
      <c r="D12" s="3"/>
      <c r="E12" s="3"/>
      <c r="F12" s="3"/>
      <c r="G12" s="3"/>
      <c r="H12" s="4"/>
      <c r="J12" s="31" t="s">
        <v>17</v>
      </c>
      <c r="K12" s="25"/>
      <c r="L12" s="25"/>
      <c r="M12" s="25"/>
      <c r="N12" s="26"/>
    </row>
    <row r="13" spans="1:14" ht="21" customHeight="1" x14ac:dyDescent="0.25">
      <c r="A13" s="36">
        <f t="shared" si="0"/>
        <v>43931</v>
      </c>
      <c r="B13" s="37" t="str">
        <f t="shared" si="1"/>
        <v>Freitag</v>
      </c>
      <c r="C13" s="3"/>
      <c r="D13" s="3"/>
      <c r="E13" s="3"/>
      <c r="F13" s="3"/>
      <c r="G13" s="3"/>
      <c r="H13" s="4"/>
      <c r="J13" s="31" t="s">
        <v>16</v>
      </c>
      <c r="K13" s="25"/>
      <c r="L13" s="25"/>
      <c r="M13" s="25"/>
      <c r="N13" s="26"/>
    </row>
    <row r="14" spans="1:14" ht="21" customHeight="1" x14ac:dyDescent="0.25">
      <c r="A14" s="36">
        <f t="shared" si="0"/>
        <v>43932</v>
      </c>
      <c r="B14" s="37" t="str">
        <f t="shared" si="1"/>
        <v>Samstag</v>
      </c>
      <c r="C14" s="3"/>
      <c r="D14" s="3"/>
      <c r="E14" s="3"/>
      <c r="F14" s="3"/>
      <c r="G14" s="3"/>
      <c r="H14" s="4"/>
      <c r="J14" s="31" t="s">
        <v>21</v>
      </c>
      <c r="K14" s="25"/>
      <c r="L14" s="25"/>
      <c r="M14" s="25"/>
      <c r="N14" s="26"/>
    </row>
    <row r="15" spans="1:14" ht="21" customHeight="1" x14ac:dyDescent="0.25">
      <c r="A15" s="36">
        <f t="shared" si="0"/>
        <v>43933</v>
      </c>
      <c r="B15" s="37" t="str">
        <f t="shared" si="1"/>
        <v>Sonntag</v>
      </c>
      <c r="C15" s="3"/>
      <c r="D15" s="3"/>
      <c r="E15" s="3"/>
      <c r="F15" s="3"/>
      <c r="G15" s="3"/>
      <c r="H15" s="4"/>
      <c r="J15" s="24" t="s">
        <v>22</v>
      </c>
      <c r="K15" s="25"/>
      <c r="L15" s="25"/>
      <c r="M15" s="25"/>
      <c r="N15" s="26"/>
    </row>
    <row r="16" spans="1:14" ht="21" customHeight="1" x14ac:dyDescent="0.3">
      <c r="A16" s="36">
        <f t="shared" si="0"/>
        <v>43934</v>
      </c>
      <c r="B16" s="37" t="str">
        <f t="shared" si="1"/>
        <v>Montag</v>
      </c>
      <c r="C16" s="3"/>
      <c r="D16" s="3"/>
      <c r="E16" s="3"/>
      <c r="F16" s="3"/>
      <c r="G16" s="3"/>
      <c r="H16" s="4"/>
      <c r="J16" s="24"/>
      <c r="K16" s="25"/>
      <c r="L16" s="25"/>
      <c r="M16" s="25"/>
      <c r="N16" s="26"/>
    </row>
    <row r="17" spans="1:14" ht="21" customHeight="1" x14ac:dyDescent="0.3">
      <c r="A17" s="36">
        <f t="shared" si="0"/>
        <v>43935</v>
      </c>
      <c r="B17" s="37" t="str">
        <f t="shared" si="1"/>
        <v>Dienstag</v>
      </c>
      <c r="C17" s="3"/>
      <c r="D17" s="3"/>
      <c r="E17" s="3"/>
      <c r="F17" s="3"/>
      <c r="G17" s="3"/>
      <c r="H17" s="4"/>
      <c r="J17" s="24"/>
      <c r="K17" s="25"/>
      <c r="L17" s="25"/>
      <c r="M17" s="25"/>
      <c r="N17" s="26"/>
    </row>
    <row r="18" spans="1:14" ht="21" customHeight="1" x14ac:dyDescent="0.25">
      <c r="A18" s="36">
        <f t="shared" si="0"/>
        <v>43936</v>
      </c>
      <c r="B18" s="37" t="str">
        <f t="shared" si="1"/>
        <v>Mittwoch</v>
      </c>
      <c r="C18" s="3"/>
      <c r="D18" s="3"/>
      <c r="E18" s="3"/>
      <c r="F18" s="3"/>
      <c r="G18" s="3"/>
      <c r="H18" s="4"/>
      <c r="J18" s="27"/>
      <c r="K18" s="28"/>
      <c r="L18" s="28"/>
      <c r="M18" s="28"/>
      <c r="N18" s="29"/>
    </row>
    <row r="19" spans="1:14" ht="21" customHeight="1" x14ac:dyDescent="0.25">
      <c r="A19" s="36">
        <f t="shared" si="0"/>
        <v>43937</v>
      </c>
      <c r="B19" s="37" t="str">
        <f t="shared" si="1"/>
        <v>Donnerstag</v>
      </c>
      <c r="C19" s="3"/>
      <c r="D19" s="3"/>
      <c r="E19" s="3"/>
      <c r="F19" s="3"/>
      <c r="G19" s="3"/>
      <c r="H19" s="4"/>
    </row>
    <row r="20" spans="1:14" ht="21" customHeight="1" x14ac:dyDescent="0.25">
      <c r="A20" s="36">
        <f t="shared" si="0"/>
        <v>43938</v>
      </c>
      <c r="B20" s="37" t="str">
        <f t="shared" si="1"/>
        <v>Freitag</v>
      </c>
      <c r="C20" s="3"/>
      <c r="D20" s="3"/>
      <c r="E20" s="3"/>
      <c r="F20" s="3"/>
      <c r="G20" s="3"/>
      <c r="H20" s="4"/>
    </row>
    <row r="21" spans="1:14" ht="21" customHeight="1" x14ac:dyDescent="0.3">
      <c r="A21" s="36">
        <f t="shared" si="0"/>
        <v>43939</v>
      </c>
      <c r="B21" s="37" t="str">
        <f t="shared" si="1"/>
        <v>Samstag</v>
      </c>
      <c r="C21" s="3"/>
      <c r="D21" s="3"/>
      <c r="E21" s="3"/>
      <c r="F21" s="3"/>
      <c r="G21" s="3"/>
      <c r="H21" s="4"/>
    </row>
    <row r="22" spans="1:14" ht="21" customHeight="1" x14ac:dyDescent="0.3">
      <c r="A22" s="36">
        <f t="shared" si="0"/>
        <v>43940</v>
      </c>
      <c r="B22" s="37" t="str">
        <f t="shared" si="1"/>
        <v>Sonntag</v>
      </c>
      <c r="C22" s="3"/>
      <c r="D22" s="3"/>
      <c r="E22" s="3"/>
      <c r="F22" s="3"/>
      <c r="G22" s="3"/>
      <c r="H22" s="4"/>
    </row>
    <row r="23" spans="1:14" ht="21" customHeight="1" x14ac:dyDescent="0.3">
      <c r="A23" s="36">
        <f t="shared" si="0"/>
        <v>43941</v>
      </c>
      <c r="B23" s="37" t="str">
        <f t="shared" si="1"/>
        <v>Montag</v>
      </c>
      <c r="C23" s="3"/>
      <c r="D23" s="3"/>
      <c r="E23" s="3"/>
      <c r="F23" s="3"/>
      <c r="G23" s="3"/>
      <c r="H23" s="4"/>
    </row>
    <row r="24" spans="1:14" ht="21" customHeight="1" x14ac:dyDescent="0.3">
      <c r="A24" s="36">
        <f t="shared" si="0"/>
        <v>43942</v>
      </c>
      <c r="B24" s="37" t="str">
        <f t="shared" si="1"/>
        <v>Dienstag</v>
      </c>
      <c r="C24" s="3"/>
      <c r="D24" s="3"/>
      <c r="E24" s="3"/>
      <c r="F24" s="3"/>
      <c r="G24" s="3"/>
      <c r="H24" s="4"/>
    </row>
    <row r="25" spans="1:14" ht="21" customHeight="1" x14ac:dyDescent="0.3">
      <c r="A25" s="36">
        <f t="shared" si="0"/>
        <v>43943</v>
      </c>
      <c r="B25" s="37" t="str">
        <f t="shared" si="1"/>
        <v>Mittwoch</v>
      </c>
      <c r="C25" s="3"/>
      <c r="D25" s="3"/>
      <c r="E25" s="3"/>
      <c r="F25" s="3"/>
      <c r="G25" s="3"/>
      <c r="H25" s="4"/>
    </row>
    <row r="26" spans="1:14" ht="21" customHeight="1" x14ac:dyDescent="0.3">
      <c r="A26" s="36">
        <f t="shared" si="0"/>
        <v>43944</v>
      </c>
      <c r="B26" s="37" t="str">
        <f t="shared" si="1"/>
        <v>Donnerstag</v>
      </c>
      <c r="C26" s="3"/>
      <c r="D26" s="3"/>
      <c r="E26" s="3"/>
      <c r="F26" s="3"/>
      <c r="G26" s="3"/>
      <c r="H26" s="4"/>
    </row>
    <row r="27" spans="1:14" ht="21" customHeight="1" x14ac:dyDescent="0.3">
      <c r="A27" s="36">
        <f t="shared" si="0"/>
        <v>43945</v>
      </c>
      <c r="B27" s="37" t="str">
        <f t="shared" si="1"/>
        <v>Freitag</v>
      </c>
      <c r="C27" s="3"/>
      <c r="D27" s="3"/>
      <c r="E27" s="3"/>
      <c r="F27" s="3"/>
      <c r="G27" s="3"/>
      <c r="H27" s="4"/>
    </row>
    <row r="28" spans="1:14" ht="21" customHeight="1" x14ac:dyDescent="0.3">
      <c r="A28" s="36">
        <f t="shared" si="0"/>
        <v>43946</v>
      </c>
      <c r="B28" s="37" t="str">
        <f t="shared" si="1"/>
        <v>Samstag</v>
      </c>
      <c r="C28" s="3"/>
      <c r="D28" s="3"/>
      <c r="E28" s="3"/>
      <c r="F28" s="3"/>
      <c r="G28" s="3"/>
      <c r="H28" s="4"/>
    </row>
    <row r="29" spans="1:14" ht="21" customHeight="1" x14ac:dyDescent="0.3">
      <c r="A29" s="36">
        <f t="shared" si="0"/>
        <v>43947</v>
      </c>
      <c r="B29" s="37" t="str">
        <f t="shared" si="1"/>
        <v>Sonntag</v>
      </c>
      <c r="C29" s="3"/>
      <c r="D29" s="3"/>
      <c r="E29" s="3"/>
      <c r="F29" s="3"/>
      <c r="G29" s="3"/>
      <c r="H29" s="4"/>
    </row>
    <row r="30" spans="1:14" ht="21" customHeight="1" x14ac:dyDescent="0.3">
      <c r="A30" s="36">
        <f t="shared" si="0"/>
        <v>43948</v>
      </c>
      <c r="B30" s="37" t="str">
        <f t="shared" si="1"/>
        <v>Montag</v>
      </c>
      <c r="C30" s="3"/>
      <c r="D30" s="3"/>
      <c r="E30" s="3"/>
      <c r="F30" s="3"/>
      <c r="G30" s="3"/>
      <c r="H30" s="4"/>
    </row>
    <row r="31" spans="1:14" ht="21" customHeight="1" x14ac:dyDescent="0.3">
      <c r="A31" s="36">
        <f t="shared" si="0"/>
        <v>43949</v>
      </c>
      <c r="B31" s="37" t="str">
        <f t="shared" si="1"/>
        <v>Dienstag</v>
      </c>
      <c r="C31" s="3"/>
      <c r="D31" s="3"/>
      <c r="E31" s="3"/>
      <c r="F31" s="3"/>
      <c r="G31" s="3"/>
      <c r="H31" s="4"/>
      <c r="K31" s="32"/>
    </row>
    <row r="32" spans="1:14" ht="21" customHeight="1" x14ac:dyDescent="0.3">
      <c r="A32" s="36">
        <f>DATE($H$1,MONTH("1."&amp;$G$1),ROW()-3)</f>
        <v>43950</v>
      </c>
      <c r="B32" s="37" t="str">
        <f t="shared" si="1"/>
        <v>Mittwoch</v>
      </c>
      <c r="C32" s="3"/>
      <c r="D32" s="3"/>
      <c r="E32" s="3"/>
      <c r="F32" s="3"/>
      <c r="G32" s="3"/>
      <c r="H32" s="4"/>
      <c r="K32" s="32"/>
    </row>
    <row r="33" spans="1:8" ht="21" customHeight="1" x14ac:dyDescent="0.3">
      <c r="A33" s="36">
        <f t="shared" si="0"/>
        <v>43951</v>
      </c>
      <c r="B33" s="37" t="str">
        <f t="shared" si="1"/>
        <v>Donnerstag</v>
      </c>
      <c r="C33" s="3"/>
      <c r="D33" s="3"/>
      <c r="E33" s="3"/>
      <c r="F33" s="3"/>
      <c r="G33" s="3"/>
      <c r="H33" s="4"/>
    </row>
    <row r="34" spans="1:8" ht="21" customHeight="1" x14ac:dyDescent="0.3">
      <c r="A34" s="40"/>
      <c r="B34" s="40"/>
      <c r="C34" s="2"/>
      <c r="D34" s="2"/>
      <c r="E34" s="2"/>
      <c r="F34" s="2"/>
      <c r="G34" s="2"/>
    </row>
    <row r="35" spans="1:8" ht="21" customHeight="1" x14ac:dyDescent="0.3">
      <c r="A35" s="41"/>
      <c r="B35" s="41" t="s">
        <v>8</v>
      </c>
      <c r="C35" s="33">
        <f>SUM(Tabelle15[SOLL (Stunden)])</f>
        <v>0</v>
      </c>
      <c r="D35" s="33">
        <f>SUM(Tabelle15[IST (Stunden)])</f>
        <v>0</v>
      </c>
      <c r="E35" s="33">
        <f>SUM(Tabelle15[Krank (Stunden)])</f>
        <v>0</v>
      </c>
      <c r="F35" s="33">
        <f>SUM(Tabelle15[Urlaub (Stunden)])</f>
        <v>0</v>
      </c>
      <c r="G35" s="33">
        <f>SUM(Tabelle15[KUG  (Ausfallstunden)])</f>
        <v>0</v>
      </c>
      <c r="H35" s="7"/>
    </row>
  </sheetData>
  <dataValidations count="1">
    <dataValidation type="list" allowBlank="1" showInputMessage="1" showErrorMessage="1" sqref="G1">
      <formula1>"Januar,Februar,März,April,Mai,Juni,Juli,August,September,Oktober,November,Dezember"</formula1>
    </dataValidation>
  </dataValidations>
  <pageMargins left="0.7" right="0.7" top="0.78740157499999996" bottom="0.78740157499999996" header="0.3" footer="0.3"/>
  <pageSetup paperSize="9" scale="89" orientation="portrait" verticalDpi="0" r:id="rId1"/>
  <colBreaks count="1" manualBreakCount="1">
    <brk id="8" max="1048575" man="1"/>
  </colBreak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Normal="100" workbookViewId="0">
      <selection activeCell="J1" sqref="J1"/>
    </sheetView>
  </sheetViews>
  <sheetFormatPr baseColWidth="10" defaultRowHeight="14.4" x14ac:dyDescent="0.3"/>
  <cols>
    <col min="1" max="1" width="11" customWidth="1"/>
    <col min="2" max="2" width="11.109375" customWidth="1"/>
    <col min="3" max="3" width="9.33203125" customWidth="1"/>
    <col min="4" max="4" width="9.5546875" customWidth="1"/>
    <col min="5" max="5" width="9" customWidth="1"/>
    <col min="6" max="6" width="9.33203125" customWidth="1"/>
    <col min="7" max="7" width="14.5546875" customWidth="1"/>
    <col min="8" max="8" width="24.109375" customWidth="1"/>
    <col min="9" max="9" width="4.6640625" customWidth="1"/>
  </cols>
  <sheetData>
    <row r="1" spans="1:14" s="1" customFormat="1" ht="25.5" customHeight="1" x14ac:dyDescent="0.35">
      <c r="A1" s="12" t="s">
        <v>1</v>
      </c>
      <c r="B1" s="13"/>
      <c r="C1" s="13"/>
      <c r="D1" s="13"/>
      <c r="E1" s="13"/>
      <c r="F1" s="13"/>
      <c r="G1" s="15" t="s">
        <v>28</v>
      </c>
      <c r="H1" s="14">
        <v>2020</v>
      </c>
    </row>
    <row r="2" spans="1:14" s="8" customFormat="1" ht="22.5" customHeight="1" thickBot="1" x14ac:dyDescent="0.35">
      <c r="A2" s="18" t="s">
        <v>2</v>
      </c>
      <c r="B2" s="19"/>
      <c r="C2" s="19"/>
      <c r="D2" s="20"/>
      <c r="E2" s="20"/>
      <c r="F2" s="20"/>
      <c r="G2" s="19"/>
      <c r="H2" s="21"/>
    </row>
    <row r="3" spans="1:14" s="11" customFormat="1" ht="29.25" customHeight="1" x14ac:dyDescent="0.25">
      <c r="A3" s="16" t="s">
        <v>3</v>
      </c>
      <c r="B3" s="16" t="s">
        <v>4</v>
      </c>
      <c r="C3" s="17" t="s">
        <v>9</v>
      </c>
      <c r="D3" s="17" t="s">
        <v>10</v>
      </c>
      <c r="E3" s="17" t="s">
        <v>20</v>
      </c>
      <c r="F3" s="17" t="s">
        <v>11</v>
      </c>
      <c r="G3" s="17" t="s">
        <v>23</v>
      </c>
      <c r="H3" s="16" t="s">
        <v>5</v>
      </c>
    </row>
    <row r="4" spans="1:14" ht="21" customHeight="1" x14ac:dyDescent="0.25">
      <c r="A4" s="35">
        <f t="shared" ref="A4:A34" si="0">DATE($H$1,MONTH("1."&amp;$G$1),ROW()-3)</f>
        <v>43952</v>
      </c>
      <c r="B4" s="34" t="str">
        <f>TEXT(A4,"TTTT")</f>
        <v>Freitag</v>
      </c>
      <c r="C4" s="9"/>
      <c r="D4" s="9"/>
      <c r="E4" s="9"/>
      <c r="F4" s="9"/>
      <c r="G4" s="9" t="s">
        <v>6</v>
      </c>
      <c r="H4" s="10"/>
    </row>
    <row r="5" spans="1:14" ht="21" customHeight="1" x14ac:dyDescent="0.25">
      <c r="A5" s="36">
        <f t="shared" si="0"/>
        <v>43953</v>
      </c>
      <c r="B5" s="37" t="str">
        <f t="shared" ref="B5:B34" si="1">TEXT(A5,"TTTT")</f>
        <v>Samstag</v>
      </c>
      <c r="C5" s="3"/>
      <c r="D5" s="3"/>
      <c r="E5" s="3"/>
      <c r="F5" s="3"/>
      <c r="G5" s="3"/>
      <c r="H5" s="4"/>
      <c r="J5" s="30" t="s">
        <v>12</v>
      </c>
      <c r="K5" s="22"/>
      <c r="L5" s="22"/>
      <c r="M5" s="22"/>
      <c r="N5" s="23"/>
    </row>
    <row r="6" spans="1:14" ht="21" customHeight="1" x14ac:dyDescent="0.25">
      <c r="A6" s="36">
        <f t="shared" si="0"/>
        <v>43954</v>
      </c>
      <c r="B6" s="37" t="str">
        <f t="shared" si="1"/>
        <v>Sonntag</v>
      </c>
      <c r="C6" s="3"/>
      <c r="D6" s="3"/>
      <c r="E6" s="3"/>
      <c r="F6" s="3"/>
      <c r="G6" s="3"/>
      <c r="H6" s="4"/>
      <c r="J6" s="24"/>
      <c r="K6" s="25"/>
      <c r="L6" s="25"/>
      <c r="M6" s="25"/>
      <c r="N6" s="26"/>
    </row>
    <row r="7" spans="1:14" ht="21" customHeight="1" x14ac:dyDescent="0.3">
      <c r="A7" s="36">
        <f t="shared" si="0"/>
        <v>43955</v>
      </c>
      <c r="B7" s="37" t="str">
        <f t="shared" si="1"/>
        <v>Montag</v>
      </c>
      <c r="C7" s="3"/>
      <c r="D7" s="3"/>
      <c r="E7" s="3"/>
      <c r="F7" s="3"/>
      <c r="G7" s="3" t="s">
        <v>6</v>
      </c>
      <c r="H7" s="4"/>
      <c r="J7" s="24" t="s">
        <v>13</v>
      </c>
      <c r="K7" s="25"/>
      <c r="L7" s="25"/>
      <c r="M7" s="25"/>
      <c r="N7" s="26"/>
    </row>
    <row r="8" spans="1:14" ht="21" customHeight="1" x14ac:dyDescent="0.25">
      <c r="A8" s="36">
        <f t="shared" si="0"/>
        <v>43956</v>
      </c>
      <c r="B8" s="37" t="str">
        <f t="shared" si="1"/>
        <v>Dienstag</v>
      </c>
      <c r="C8" s="3"/>
      <c r="D8" s="3"/>
      <c r="E8" s="3"/>
      <c r="F8" s="3"/>
      <c r="G8" s="3"/>
      <c r="H8" s="4"/>
      <c r="J8" s="24" t="s">
        <v>14</v>
      </c>
      <c r="K8" s="25"/>
      <c r="L8" s="25"/>
      <c r="M8" s="25"/>
      <c r="N8" s="26"/>
    </row>
    <row r="9" spans="1:14" ht="21" customHeight="1" x14ac:dyDescent="0.25">
      <c r="A9" s="36">
        <f t="shared" si="0"/>
        <v>43957</v>
      </c>
      <c r="B9" s="37" t="str">
        <f t="shared" si="1"/>
        <v>Mittwoch</v>
      </c>
      <c r="C9" s="3"/>
      <c r="D9" s="3"/>
      <c r="E9" s="3"/>
      <c r="F9" s="3"/>
      <c r="G9" s="3"/>
      <c r="H9" s="4"/>
      <c r="J9" s="24" t="s">
        <v>19</v>
      </c>
      <c r="K9" s="25"/>
      <c r="L9" s="25"/>
      <c r="M9" s="25"/>
      <c r="N9" s="26"/>
    </row>
    <row r="10" spans="1:14" ht="21" customHeight="1" x14ac:dyDescent="0.3">
      <c r="A10" s="36">
        <f t="shared" si="0"/>
        <v>43958</v>
      </c>
      <c r="B10" s="37" t="str">
        <f t="shared" si="1"/>
        <v>Donnerstag</v>
      </c>
      <c r="C10" s="3"/>
      <c r="D10" s="3"/>
      <c r="E10" s="3"/>
      <c r="F10" s="3"/>
      <c r="G10" s="3"/>
      <c r="H10" s="4"/>
      <c r="J10" s="24" t="s">
        <v>15</v>
      </c>
      <c r="K10" s="25"/>
      <c r="L10" s="25"/>
      <c r="M10" s="25"/>
      <c r="N10" s="26"/>
    </row>
    <row r="11" spans="1:14" ht="21" customHeight="1" x14ac:dyDescent="0.3">
      <c r="A11" s="36">
        <f t="shared" si="0"/>
        <v>43959</v>
      </c>
      <c r="B11" s="37" t="str">
        <f t="shared" si="1"/>
        <v>Freitag</v>
      </c>
      <c r="C11" s="3"/>
      <c r="D11" s="3"/>
      <c r="E11" s="3"/>
      <c r="F11" s="3"/>
      <c r="G11" s="3"/>
      <c r="H11" s="4"/>
      <c r="J11" s="31" t="s">
        <v>18</v>
      </c>
      <c r="K11" s="25"/>
      <c r="L11" s="25"/>
      <c r="M11" s="25"/>
      <c r="N11" s="26"/>
    </row>
    <row r="12" spans="1:14" ht="21" customHeight="1" x14ac:dyDescent="0.3">
      <c r="A12" s="36">
        <f t="shared" si="0"/>
        <v>43960</v>
      </c>
      <c r="B12" s="37" t="str">
        <f t="shared" si="1"/>
        <v>Samstag</v>
      </c>
      <c r="C12" s="3"/>
      <c r="D12" s="3"/>
      <c r="E12" s="3"/>
      <c r="F12" s="3"/>
      <c r="G12" s="3"/>
      <c r="H12" s="4"/>
      <c r="J12" s="31" t="s">
        <v>17</v>
      </c>
      <c r="K12" s="25"/>
      <c r="L12" s="25"/>
      <c r="M12" s="25"/>
      <c r="N12" s="26"/>
    </row>
    <row r="13" spans="1:14" ht="21" customHeight="1" x14ac:dyDescent="0.25">
      <c r="A13" s="36">
        <f t="shared" si="0"/>
        <v>43961</v>
      </c>
      <c r="B13" s="37" t="str">
        <f t="shared" si="1"/>
        <v>Sonntag</v>
      </c>
      <c r="C13" s="3"/>
      <c r="D13" s="3"/>
      <c r="E13" s="3"/>
      <c r="F13" s="3"/>
      <c r="G13" s="3"/>
      <c r="H13" s="4"/>
      <c r="J13" s="31" t="s">
        <v>16</v>
      </c>
      <c r="K13" s="25"/>
      <c r="L13" s="25"/>
      <c r="M13" s="25"/>
      <c r="N13" s="26"/>
    </row>
    <row r="14" spans="1:14" ht="21" customHeight="1" x14ac:dyDescent="0.25">
      <c r="A14" s="36">
        <f t="shared" si="0"/>
        <v>43962</v>
      </c>
      <c r="B14" s="37" t="str">
        <f t="shared" si="1"/>
        <v>Montag</v>
      </c>
      <c r="C14" s="3"/>
      <c r="D14" s="3"/>
      <c r="E14" s="3"/>
      <c r="F14" s="3"/>
      <c r="G14" s="3"/>
      <c r="H14" s="4"/>
      <c r="J14" s="31" t="s">
        <v>21</v>
      </c>
      <c r="K14" s="25"/>
      <c r="L14" s="25"/>
      <c r="M14" s="25"/>
      <c r="N14" s="26"/>
    </row>
    <row r="15" spans="1:14" ht="21" customHeight="1" x14ac:dyDescent="0.25">
      <c r="A15" s="36">
        <f t="shared" si="0"/>
        <v>43963</v>
      </c>
      <c r="B15" s="37" t="str">
        <f t="shared" si="1"/>
        <v>Dienstag</v>
      </c>
      <c r="C15" s="3"/>
      <c r="D15" s="3"/>
      <c r="E15" s="3"/>
      <c r="F15" s="3"/>
      <c r="G15" s="3"/>
      <c r="H15" s="4"/>
      <c r="J15" s="24" t="s">
        <v>22</v>
      </c>
      <c r="K15" s="25"/>
      <c r="L15" s="25"/>
      <c r="M15" s="25"/>
      <c r="N15" s="26"/>
    </row>
    <row r="16" spans="1:14" ht="21" customHeight="1" x14ac:dyDescent="0.3">
      <c r="A16" s="36">
        <f t="shared" si="0"/>
        <v>43964</v>
      </c>
      <c r="B16" s="37" t="str">
        <f t="shared" si="1"/>
        <v>Mittwoch</v>
      </c>
      <c r="C16" s="3"/>
      <c r="D16" s="3"/>
      <c r="E16" s="3"/>
      <c r="F16" s="3"/>
      <c r="G16" s="3"/>
      <c r="H16" s="4"/>
      <c r="J16" s="24"/>
      <c r="K16" s="25"/>
      <c r="L16" s="25"/>
      <c r="M16" s="25"/>
      <c r="N16" s="26"/>
    </row>
    <row r="17" spans="1:14" ht="21" customHeight="1" x14ac:dyDescent="0.3">
      <c r="A17" s="36">
        <f t="shared" si="0"/>
        <v>43965</v>
      </c>
      <c r="B17" s="37" t="str">
        <f t="shared" si="1"/>
        <v>Donnerstag</v>
      </c>
      <c r="C17" s="3"/>
      <c r="D17" s="3"/>
      <c r="E17" s="3"/>
      <c r="F17" s="3"/>
      <c r="G17" s="3"/>
      <c r="H17" s="4"/>
      <c r="J17" s="24"/>
      <c r="K17" s="25"/>
      <c r="L17" s="25"/>
      <c r="M17" s="25"/>
      <c r="N17" s="26"/>
    </row>
    <row r="18" spans="1:14" ht="21" customHeight="1" x14ac:dyDescent="0.25">
      <c r="A18" s="36">
        <f t="shared" si="0"/>
        <v>43966</v>
      </c>
      <c r="B18" s="37" t="str">
        <f t="shared" si="1"/>
        <v>Freitag</v>
      </c>
      <c r="C18" s="3"/>
      <c r="D18" s="3"/>
      <c r="E18" s="3"/>
      <c r="F18" s="3"/>
      <c r="G18" s="3"/>
      <c r="H18" s="4"/>
      <c r="J18" s="27"/>
      <c r="K18" s="28"/>
      <c r="L18" s="28"/>
      <c r="M18" s="28"/>
      <c r="N18" s="29"/>
    </row>
    <row r="19" spans="1:14" ht="21" customHeight="1" x14ac:dyDescent="0.25">
      <c r="A19" s="36">
        <f t="shared" si="0"/>
        <v>43967</v>
      </c>
      <c r="B19" s="37" t="str">
        <f t="shared" si="1"/>
        <v>Samstag</v>
      </c>
      <c r="C19" s="3"/>
      <c r="D19" s="3"/>
      <c r="E19" s="3"/>
      <c r="F19" s="3"/>
      <c r="G19" s="3"/>
      <c r="H19" s="4"/>
    </row>
    <row r="20" spans="1:14" ht="21" customHeight="1" x14ac:dyDescent="0.25">
      <c r="A20" s="36">
        <f t="shared" si="0"/>
        <v>43968</v>
      </c>
      <c r="B20" s="37" t="str">
        <f t="shared" si="1"/>
        <v>Sonntag</v>
      </c>
      <c r="C20" s="3"/>
      <c r="D20" s="3"/>
      <c r="E20" s="3"/>
      <c r="F20" s="3"/>
      <c r="G20" s="3"/>
      <c r="H20" s="4"/>
    </row>
    <row r="21" spans="1:14" ht="21" customHeight="1" x14ac:dyDescent="0.3">
      <c r="A21" s="36">
        <f t="shared" si="0"/>
        <v>43969</v>
      </c>
      <c r="B21" s="37" t="str">
        <f t="shared" si="1"/>
        <v>Montag</v>
      </c>
      <c r="C21" s="3"/>
      <c r="D21" s="3"/>
      <c r="E21" s="3"/>
      <c r="F21" s="3"/>
      <c r="G21" s="3"/>
      <c r="H21" s="4"/>
    </row>
    <row r="22" spans="1:14" ht="21" customHeight="1" x14ac:dyDescent="0.3">
      <c r="A22" s="36">
        <f t="shared" si="0"/>
        <v>43970</v>
      </c>
      <c r="B22" s="37" t="str">
        <f t="shared" si="1"/>
        <v>Dienstag</v>
      </c>
      <c r="C22" s="3"/>
      <c r="D22" s="3"/>
      <c r="E22" s="3"/>
      <c r="F22" s="3"/>
      <c r="G22" s="3"/>
      <c r="H22" s="4"/>
    </row>
    <row r="23" spans="1:14" ht="21" customHeight="1" x14ac:dyDescent="0.3">
      <c r="A23" s="36">
        <f t="shared" si="0"/>
        <v>43971</v>
      </c>
      <c r="B23" s="37" t="str">
        <f t="shared" si="1"/>
        <v>Mittwoch</v>
      </c>
      <c r="C23" s="3"/>
      <c r="D23" s="3"/>
      <c r="E23" s="3"/>
      <c r="F23" s="3"/>
      <c r="G23" s="3"/>
      <c r="H23" s="4"/>
    </row>
    <row r="24" spans="1:14" ht="21" customHeight="1" x14ac:dyDescent="0.3">
      <c r="A24" s="36">
        <f t="shared" si="0"/>
        <v>43972</v>
      </c>
      <c r="B24" s="37" t="str">
        <f t="shared" si="1"/>
        <v>Donnerstag</v>
      </c>
      <c r="C24" s="3"/>
      <c r="D24" s="3"/>
      <c r="E24" s="3"/>
      <c r="F24" s="3"/>
      <c r="G24" s="3"/>
      <c r="H24" s="4"/>
    </row>
    <row r="25" spans="1:14" ht="21" customHeight="1" x14ac:dyDescent="0.3">
      <c r="A25" s="36">
        <f t="shared" si="0"/>
        <v>43973</v>
      </c>
      <c r="B25" s="37" t="str">
        <f t="shared" si="1"/>
        <v>Freitag</v>
      </c>
      <c r="C25" s="3"/>
      <c r="D25" s="3"/>
      <c r="E25" s="3"/>
      <c r="F25" s="3"/>
      <c r="G25" s="3"/>
      <c r="H25" s="4"/>
    </row>
    <row r="26" spans="1:14" ht="21" customHeight="1" x14ac:dyDescent="0.3">
      <c r="A26" s="36">
        <f t="shared" si="0"/>
        <v>43974</v>
      </c>
      <c r="B26" s="37" t="str">
        <f t="shared" si="1"/>
        <v>Samstag</v>
      </c>
      <c r="C26" s="3"/>
      <c r="D26" s="3"/>
      <c r="E26" s="3"/>
      <c r="F26" s="3"/>
      <c r="G26" s="3"/>
      <c r="H26" s="4"/>
    </row>
    <row r="27" spans="1:14" ht="21" customHeight="1" x14ac:dyDescent="0.3">
      <c r="A27" s="36">
        <f t="shared" si="0"/>
        <v>43975</v>
      </c>
      <c r="B27" s="37" t="str">
        <f t="shared" si="1"/>
        <v>Sonntag</v>
      </c>
      <c r="C27" s="3"/>
      <c r="D27" s="3"/>
      <c r="E27" s="3"/>
      <c r="F27" s="3"/>
      <c r="G27" s="3"/>
      <c r="H27" s="4"/>
    </row>
    <row r="28" spans="1:14" ht="21" customHeight="1" x14ac:dyDescent="0.3">
      <c r="A28" s="36">
        <f t="shared" si="0"/>
        <v>43976</v>
      </c>
      <c r="B28" s="37" t="str">
        <f t="shared" si="1"/>
        <v>Montag</v>
      </c>
      <c r="C28" s="3"/>
      <c r="D28" s="3"/>
      <c r="E28" s="3"/>
      <c r="F28" s="3"/>
      <c r="G28" s="3"/>
      <c r="H28" s="4"/>
    </row>
    <row r="29" spans="1:14" ht="21" customHeight="1" x14ac:dyDescent="0.3">
      <c r="A29" s="36">
        <f t="shared" si="0"/>
        <v>43977</v>
      </c>
      <c r="B29" s="37" t="str">
        <f t="shared" si="1"/>
        <v>Dienstag</v>
      </c>
      <c r="C29" s="3"/>
      <c r="D29" s="3"/>
      <c r="E29" s="3"/>
      <c r="F29" s="3"/>
      <c r="G29" s="3"/>
      <c r="H29" s="4"/>
    </row>
    <row r="30" spans="1:14" ht="21" customHeight="1" x14ac:dyDescent="0.3">
      <c r="A30" s="36">
        <f t="shared" si="0"/>
        <v>43978</v>
      </c>
      <c r="B30" s="37" t="str">
        <f t="shared" si="1"/>
        <v>Mittwoch</v>
      </c>
      <c r="C30" s="3"/>
      <c r="D30" s="3"/>
      <c r="E30" s="3"/>
      <c r="F30" s="3"/>
      <c r="G30" s="3"/>
      <c r="H30" s="4"/>
    </row>
    <row r="31" spans="1:14" ht="21" customHeight="1" x14ac:dyDescent="0.3">
      <c r="A31" s="36">
        <f t="shared" si="0"/>
        <v>43979</v>
      </c>
      <c r="B31" s="37" t="str">
        <f t="shared" si="1"/>
        <v>Donnerstag</v>
      </c>
      <c r="C31" s="3"/>
      <c r="D31" s="3"/>
      <c r="E31" s="3"/>
      <c r="F31" s="3"/>
      <c r="G31" s="3"/>
      <c r="H31" s="4"/>
      <c r="K31" s="32"/>
    </row>
    <row r="32" spans="1:14" ht="21" customHeight="1" x14ac:dyDescent="0.3">
      <c r="A32" s="36">
        <f>DATE($H$1,MONTH("1."&amp;$G$1),ROW()-3)</f>
        <v>43980</v>
      </c>
      <c r="B32" s="37" t="str">
        <f t="shared" si="1"/>
        <v>Freitag</v>
      </c>
      <c r="C32" s="3"/>
      <c r="D32" s="3"/>
      <c r="E32" s="3"/>
      <c r="F32" s="3"/>
      <c r="G32" s="3"/>
      <c r="H32" s="4"/>
      <c r="K32" s="32"/>
    </row>
    <row r="33" spans="1:8" ht="21" customHeight="1" x14ac:dyDescent="0.3">
      <c r="A33" s="36">
        <f t="shared" si="0"/>
        <v>43981</v>
      </c>
      <c r="B33" s="37" t="str">
        <f t="shared" si="1"/>
        <v>Samstag</v>
      </c>
      <c r="C33" s="3"/>
      <c r="D33" s="3"/>
      <c r="E33" s="3"/>
      <c r="F33" s="3"/>
      <c r="G33" s="3"/>
      <c r="H33" s="4"/>
    </row>
    <row r="34" spans="1:8" ht="21" customHeight="1" x14ac:dyDescent="0.3">
      <c r="A34" s="38">
        <f t="shared" si="0"/>
        <v>43982</v>
      </c>
      <c r="B34" s="39" t="str">
        <f t="shared" si="1"/>
        <v>Sonntag</v>
      </c>
      <c r="C34" s="5"/>
      <c r="D34" s="5"/>
      <c r="E34" s="5"/>
      <c r="F34" s="5"/>
      <c r="G34" s="5"/>
      <c r="H34" s="6"/>
    </row>
    <row r="35" spans="1:8" ht="21" customHeight="1" x14ac:dyDescent="0.3">
      <c r="A35" s="40"/>
      <c r="B35" s="40"/>
      <c r="C35" s="2"/>
      <c r="D35" s="2"/>
      <c r="E35" s="2"/>
      <c r="F35" s="2"/>
      <c r="G35" s="2"/>
    </row>
    <row r="36" spans="1:8" ht="21" customHeight="1" x14ac:dyDescent="0.3">
      <c r="A36" s="41"/>
      <c r="B36" s="41" t="s">
        <v>8</v>
      </c>
      <c r="C36" s="33">
        <f>SUM(Tabelle16[SOLL (Stunden)])</f>
        <v>0</v>
      </c>
      <c r="D36" s="33">
        <f>SUM(Tabelle16[IST (Stunden)])</f>
        <v>0</v>
      </c>
      <c r="E36" s="33">
        <f>SUM(Tabelle16[Krank (Stunden)])</f>
        <v>0</v>
      </c>
      <c r="F36" s="33">
        <f>SUM(Tabelle16[Urlaub (Stunden)])</f>
        <v>0</v>
      </c>
      <c r="G36" s="33">
        <f>SUM(Tabelle16[KUG  (Ausfallstunden)])</f>
        <v>0</v>
      </c>
      <c r="H36" s="7"/>
    </row>
  </sheetData>
  <dataValidations count="1">
    <dataValidation type="list" allowBlank="1" showInputMessage="1" showErrorMessage="1" sqref="G1">
      <formula1>"Januar,Februar,März,April,Mai,Juni,Juli,August,September,Oktober,November,Dezember"</formula1>
    </dataValidation>
  </dataValidations>
  <pageMargins left="0.7" right="0.7" top="0.78740157499999996" bottom="0.78740157499999996" header="0.3" footer="0.3"/>
  <pageSetup paperSize="9" scale="89" orientation="portrait" verticalDpi="0" r:id="rId1"/>
  <colBreaks count="1" manualBreakCount="1">
    <brk id="8" max="1048575" man="1"/>
  </colBreak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Normal="100" workbookViewId="0">
      <selection activeCell="J1" sqref="J1"/>
    </sheetView>
  </sheetViews>
  <sheetFormatPr baseColWidth="10" defaultRowHeight="14.4" x14ac:dyDescent="0.3"/>
  <cols>
    <col min="1" max="1" width="11" customWidth="1"/>
    <col min="2" max="2" width="11.109375" customWidth="1"/>
    <col min="3" max="3" width="9.33203125" customWidth="1"/>
    <col min="4" max="4" width="9.5546875" customWidth="1"/>
    <col min="5" max="5" width="9" customWidth="1"/>
    <col min="6" max="6" width="9.33203125" customWidth="1"/>
    <col min="7" max="7" width="14.5546875" customWidth="1"/>
    <col min="8" max="8" width="24.109375" customWidth="1"/>
    <col min="9" max="9" width="4.6640625" customWidth="1"/>
  </cols>
  <sheetData>
    <row r="1" spans="1:14" s="1" customFormat="1" ht="25.5" customHeight="1" x14ac:dyDescent="0.35">
      <c r="A1" s="12" t="s">
        <v>1</v>
      </c>
      <c r="B1" s="13"/>
      <c r="C1" s="13"/>
      <c r="D1" s="13"/>
      <c r="E1" s="13"/>
      <c r="F1" s="13"/>
      <c r="G1" s="15" t="s">
        <v>29</v>
      </c>
      <c r="H1" s="14">
        <v>2020</v>
      </c>
    </row>
    <row r="2" spans="1:14" s="8" customFormat="1" ht="22.5" customHeight="1" thickBot="1" x14ac:dyDescent="0.35">
      <c r="A2" s="18" t="s">
        <v>2</v>
      </c>
      <c r="B2" s="19"/>
      <c r="C2" s="19"/>
      <c r="D2" s="20"/>
      <c r="E2" s="20"/>
      <c r="F2" s="20"/>
      <c r="G2" s="19"/>
      <c r="H2" s="21"/>
    </row>
    <row r="3" spans="1:14" s="11" customFormat="1" ht="29.25" customHeight="1" x14ac:dyDescent="0.25">
      <c r="A3" s="16" t="s">
        <v>3</v>
      </c>
      <c r="B3" s="16" t="s">
        <v>4</v>
      </c>
      <c r="C3" s="17" t="s">
        <v>9</v>
      </c>
      <c r="D3" s="17" t="s">
        <v>10</v>
      </c>
      <c r="E3" s="17" t="s">
        <v>20</v>
      </c>
      <c r="F3" s="17" t="s">
        <v>11</v>
      </c>
      <c r="G3" s="17" t="s">
        <v>23</v>
      </c>
      <c r="H3" s="16" t="s">
        <v>5</v>
      </c>
    </row>
    <row r="4" spans="1:14" ht="21" customHeight="1" x14ac:dyDescent="0.25">
      <c r="A4" s="35">
        <f t="shared" ref="A4:A33" si="0">DATE($H$1,MONTH("1."&amp;$G$1),ROW()-3)</f>
        <v>43983</v>
      </c>
      <c r="B4" s="34" t="str">
        <f>TEXT(A4,"TTTT")</f>
        <v>Montag</v>
      </c>
      <c r="C4" s="9"/>
      <c r="D4" s="9"/>
      <c r="E4" s="9"/>
      <c r="F4" s="9"/>
      <c r="G4" s="9" t="s">
        <v>6</v>
      </c>
      <c r="H4" s="10"/>
    </row>
    <row r="5" spans="1:14" ht="21" customHeight="1" x14ac:dyDescent="0.25">
      <c r="A5" s="36">
        <f t="shared" si="0"/>
        <v>43984</v>
      </c>
      <c r="B5" s="37" t="str">
        <f t="shared" ref="B5:B33" si="1">TEXT(A5,"TTTT")</f>
        <v>Dienstag</v>
      </c>
      <c r="C5" s="3"/>
      <c r="D5" s="3"/>
      <c r="E5" s="3"/>
      <c r="F5" s="3"/>
      <c r="G5" s="3"/>
      <c r="H5" s="4"/>
      <c r="J5" s="30" t="s">
        <v>12</v>
      </c>
      <c r="K5" s="22"/>
      <c r="L5" s="22"/>
      <c r="M5" s="22"/>
      <c r="N5" s="23"/>
    </row>
    <row r="6" spans="1:14" ht="21" customHeight="1" x14ac:dyDescent="0.25">
      <c r="A6" s="36">
        <f t="shared" si="0"/>
        <v>43985</v>
      </c>
      <c r="B6" s="37" t="str">
        <f t="shared" si="1"/>
        <v>Mittwoch</v>
      </c>
      <c r="C6" s="3"/>
      <c r="D6" s="3"/>
      <c r="E6" s="3"/>
      <c r="F6" s="3"/>
      <c r="G6" s="3"/>
      <c r="H6" s="4"/>
      <c r="J6" s="24"/>
      <c r="K6" s="25"/>
      <c r="L6" s="25"/>
      <c r="M6" s="25"/>
      <c r="N6" s="26"/>
    </row>
    <row r="7" spans="1:14" ht="21" customHeight="1" x14ac:dyDescent="0.3">
      <c r="A7" s="36">
        <f t="shared" si="0"/>
        <v>43986</v>
      </c>
      <c r="B7" s="37" t="str">
        <f t="shared" si="1"/>
        <v>Donnerstag</v>
      </c>
      <c r="C7" s="3"/>
      <c r="D7" s="3"/>
      <c r="E7" s="3"/>
      <c r="F7" s="3"/>
      <c r="G7" s="3" t="s">
        <v>6</v>
      </c>
      <c r="H7" s="4"/>
      <c r="J7" s="24" t="s">
        <v>13</v>
      </c>
      <c r="K7" s="25"/>
      <c r="L7" s="25"/>
      <c r="M7" s="25"/>
      <c r="N7" s="26"/>
    </row>
    <row r="8" spans="1:14" ht="21" customHeight="1" x14ac:dyDescent="0.25">
      <c r="A8" s="36">
        <f t="shared" si="0"/>
        <v>43987</v>
      </c>
      <c r="B8" s="37" t="str">
        <f t="shared" si="1"/>
        <v>Freitag</v>
      </c>
      <c r="C8" s="3"/>
      <c r="D8" s="3"/>
      <c r="E8" s="3"/>
      <c r="F8" s="3"/>
      <c r="G8" s="3"/>
      <c r="H8" s="4"/>
      <c r="J8" s="24" t="s">
        <v>14</v>
      </c>
      <c r="K8" s="25"/>
      <c r="L8" s="25"/>
      <c r="M8" s="25"/>
      <c r="N8" s="26"/>
    </row>
    <row r="9" spans="1:14" ht="21" customHeight="1" x14ac:dyDescent="0.25">
      <c r="A9" s="36">
        <f t="shared" si="0"/>
        <v>43988</v>
      </c>
      <c r="B9" s="37" t="str">
        <f t="shared" si="1"/>
        <v>Samstag</v>
      </c>
      <c r="C9" s="3"/>
      <c r="D9" s="3"/>
      <c r="E9" s="3"/>
      <c r="F9" s="3"/>
      <c r="G9" s="3"/>
      <c r="H9" s="4"/>
      <c r="J9" s="24" t="s">
        <v>19</v>
      </c>
      <c r="K9" s="25"/>
      <c r="L9" s="25"/>
      <c r="M9" s="25"/>
      <c r="N9" s="26"/>
    </row>
    <row r="10" spans="1:14" ht="21" customHeight="1" x14ac:dyDescent="0.3">
      <c r="A10" s="36">
        <f t="shared" si="0"/>
        <v>43989</v>
      </c>
      <c r="B10" s="37" t="str">
        <f t="shared" si="1"/>
        <v>Sonntag</v>
      </c>
      <c r="C10" s="3"/>
      <c r="D10" s="3"/>
      <c r="E10" s="3"/>
      <c r="F10" s="3"/>
      <c r="G10" s="3"/>
      <c r="H10" s="4"/>
      <c r="J10" s="24" t="s">
        <v>15</v>
      </c>
      <c r="K10" s="25"/>
      <c r="L10" s="25"/>
      <c r="M10" s="25"/>
      <c r="N10" s="26"/>
    </row>
    <row r="11" spans="1:14" ht="21" customHeight="1" x14ac:dyDescent="0.3">
      <c r="A11" s="36">
        <f t="shared" si="0"/>
        <v>43990</v>
      </c>
      <c r="B11" s="37" t="str">
        <f t="shared" si="1"/>
        <v>Montag</v>
      </c>
      <c r="C11" s="3"/>
      <c r="D11" s="3"/>
      <c r="E11" s="3"/>
      <c r="F11" s="3"/>
      <c r="G11" s="3"/>
      <c r="H11" s="4"/>
      <c r="J11" s="31" t="s">
        <v>18</v>
      </c>
      <c r="K11" s="25"/>
      <c r="L11" s="25"/>
      <c r="M11" s="25"/>
      <c r="N11" s="26"/>
    </row>
    <row r="12" spans="1:14" ht="21" customHeight="1" x14ac:dyDescent="0.3">
      <c r="A12" s="36">
        <f t="shared" si="0"/>
        <v>43991</v>
      </c>
      <c r="B12" s="37" t="str">
        <f t="shared" si="1"/>
        <v>Dienstag</v>
      </c>
      <c r="C12" s="3"/>
      <c r="D12" s="3"/>
      <c r="E12" s="3"/>
      <c r="F12" s="3"/>
      <c r="G12" s="3"/>
      <c r="H12" s="4"/>
      <c r="J12" s="31" t="s">
        <v>17</v>
      </c>
      <c r="K12" s="25"/>
      <c r="L12" s="25"/>
      <c r="M12" s="25"/>
      <c r="N12" s="26"/>
    </row>
    <row r="13" spans="1:14" ht="21" customHeight="1" x14ac:dyDescent="0.25">
      <c r="A13" s="36">
        <f t="shared" si="0"/>
        <v>43992</v>
      </c>
      <c r="B13" s="37" t="str">
        <f t="shared" si="1"/>
        <v>Mittwoch</v>
      </c>
      <c r="C13" s="3"/>
      <c r="D13" s="3"/>
      <c r="E13" s="3"/>
      <c r="F13" s="3"/>
      <c r="G13" s="3"/>
      <c r="H13" s="4"/>
      <c r="J13" s="31" t="s">
        <v>16</v>
      </c>
      <c r="K13" s="25"/>
      <c r="L13" s="25"/>
      <c r="M13" s="25"/>
      <c r="N13" s="26"/>
    </row>
    <row r="14" spans="1:14" ht="21" customHeight="1" x14ac:dyDescent="0.25">
      <c r="A14" s="36">
        <f t="shared" si="0"/>
        <v>43993</v>
      </c>
      <c r="B14" s="37" t="str">
        <f t="shared" si="1"/>
        <v>Donnerstag</v>
      </c>
      <c r="C14" s="3"/>
      <c r="D14" s="3"/>
      <c r="E14" s="3"/>
      <c r="F14" s="3"/>
      <c r="G14" s="3"/>
      <c r="H14" s="4"/>
      <c r="J14" s="31" t="s">
        <v>21</v>
      </c>
      <c r="K14" s="25"/>
      <c r="L14" s="25"/>
      <c r="M14" s="25"/>
      <c r="N14" s="26"/>
    </row>
    <row r="15" spans="1:14" ht="21" customHeight="1" x14ac:dyDescent="0.25">
      <c r="A15" s="36">
        <f t="shared" si="0"/>
        <v>43994</v>
      </c>
      <c r="B15" s="37" t="str">
        <f t="shared" si="1"/>
        <v>Freitag</v>
      </c>
      <c r="C15" s="3"/>
      <c r="D15" s="3"/>
      <c r="E15" s="3"/>
      <c r="F15" s="3"/>
      <c r="G15" s="3"/>
      <c r="H15" s="4"/>
      <c r="J15" s="24" t="s">
        <v>22</v>
      </c>
      <c r="K15" s="25"/>
      <c r="L15" s="25"/>
      <c r="M15" s="25"/>
      <c r="N15" s="26"/>
    </row>
    <row r="16" spans="1:14" ht="21" customHeight="1" x14ac:dyDescent="0.3">
      <c r="A16" s="36">
        <f t="shared" si="0"/>
        <v>43995</v>
      </c>
      <c r="B16" s="37" t="str">
        <f t="shared" si="1"/>
        <v>Samstag</v>
      </c>
      <c r="C16" s="3"/>
      <c r="D16" s="3"/>
      <c r="E16" s="3"/>
      <c r="F16" s="3"/>
      <c r="G16" s="3"/>
      <c r="H16" s="4"/>
      <c r="J16" s="24"/>
      <c r="K16" s="25"/>
      <c r="L16" s="25"/>
      <c r="M16" s="25"/>
      <c r="N16" s="26"/>
    </row>
    <row r="17" spans="1:14" ht="21" customHeight="1" x14ac:dyDescent="0.3">
      <c r="A17" s="36">
        <f t="shared" si="0"/>
        <v>43996</v>
      </c>
      <c r="B17" s="37" t="str">
        <f t="shared" si="1"/>
        <v>Sonntag</v>
      </c>
      <c r="C17" s="3"/>
      <c r="D17" s="3"/>
      <c r="E17" s="3"/>
      <c r="F17" s="3"/>
      <c r="G17" s="3"/>
      <c r="H17" s="4"/>
      <c r="J17" s="24"/>
      <c r="K17" s="25"/>
      <c r="L17" s="25"/>
      <c r="M17" s="25"/>
      <c r="N17" s="26"/>
    </row>
    <row r="18" spans="1:14" ht="21" customHeight="1" x14ac:dyDescent="0.25">
      <c r="A18" s="36">
        <f t="shared" si="0"/>
        <v>43997</v>
      </c>
      <c r="B18" s="37" t="str">
        <f t="shared" si="1"/>
        <v>Montag</v>
      </c>
      <c r="C18" s="3"/>
      <c r="D18" s="3"/>
      <c r="E18" s="3"/>
      <c r="F18" s="3"/>
      <c r="G18" s="3"/>
      <c r="H18" s="4"/>
      <c r="J18" s="27"/>
      <c r="K18" s="28"/>
      <c r="L18" s="28"/>
      <c r="M18" s="28"/>
      <c r="N18" s="29"/>
    </row>
    <row r="19" spans="1:14" ht="21" customHeight="1" x14ac:dyDescent="0.25">
      <c r="A19" s="36">
        <f t="shared" si="0"/>
        <v>43998</v>
      </c>
      <c r="B19" s="37" t="str">
        <f t="shared" si="1"/>
        <v>Dienstag</v>
      </c>
      <c r="C19" s="3"/>
      <c r="D19" s="3"/>
      <c r="E19" s="3"/>
      <c r="F19" s="3"/>
      <c r="G19" s="3"/>
      <c r="H19" s="4"/>
    </row>
    <row r="20" spans="1:14" ht="21" customHeight="1" x14ac:dyDescent="0.25">
      <c r="A20" s="36">
        <f t="shared" si="0"/>
        <v>43999</v>
      </c>
      <c r="B20" s="37" t="str">
        <f t="shared" si="1"/>
        <v>Mittwoch</v>
      </c>
      <c r="C20" s="3"/>
      <c r="D20" s="3"/>
      <c r="E20" s="3"/>
      <c r="F20" s="3"/>
      <c r="G20" s="3"/>
      <c r="H20" s="4"/>
    </row>
    <row r="21" spans="1:14" ht="21" customHeight="1" x14ac:dyDescent="0.3">
      <c r="A21" s="36">
        <f t="shared" si="0"/>
        <v>44000</v>
      </c>
      <c r="B21" s="37" t="str">
        <f t="shared" si="1"/>
        <v>Donnerstag</v>
      </c>
      <c r="C21" s="3"/>
      <c r="D21" s="3"/>
      <c r="E21" s="3"/>
      <c r="F21" s="3"/>
      <c r="G21" s="3"/>
      <c r="H21" s="4"/>
    </row>
    <row r="22" spans="1:14" ht="21" customHeight="1" x14ac:dyDescent="0.3">
      <c r="A22" s="36">
        <f t="shared" si="0"/>
        <v>44001</v>
      </c>
      <c r="B22" s="37" t="str">
        <f t="shared" si="1"/>
        <v>Freitag</v>
      </c>
      <c r="C22" s="3"/>
      <c r="D22" s="3"/>
      <c r="E22" s="3"/>
      <c r="F22" s="3"/>
      <c r="G22" s="3"/>
      <c r="H22" s="4"/>
    </row>
    <row r="23" spans="1:14" ht="21" customHeight="1" x14ac:dyDescent="0.3">
      <c r="A23" s="36">
        <f t="shared" si="0"/>
        <v>44002</v>
      </c>
      <c r="B23" s="37" t="str">
        <f t="shared" si="1"/>
        <v>Samstag</v>
      </c>
      <c r="C23" s="3"/>
      <c r="D23" s="3"/>
      <c r="E23" s="3"/>
      <c r="F23" s="3"/>
      <c r="G23" s="3"/>
      <c r="H23" s="4"/>
    </row>
    <row r="24" spans="1:14" ht="21" customHeight="1" x14ac:dyDescent="0.3">
      <c r="A24" s="36">
        <f t="shared" si="0"/>
        <v>44003</v>
      </c>
      <c r="B24" s="37" t="str">
        <f t="shared" si="1"/>
        <v>Sonntag</v>
      </c>
      <c r="C24" s="3"/>
      <c r="D24" s="3"/>
      <c r="E24" s="3"/>
      <c r="F24" s="3"/>
      <c r="G24" s="3"/>
      <c r="H24" s="4"/>
    </row>
    <row r="25" spans="1:14" ht="21" customHeight="1" x14ac:dyDescent="0.3">
      <c r="A25" s="36">
        <f t="shared" si="0"/>
        <v>44004</v>
      </c>
      <c r="B25" s="37" t="str">
        <f t="shared" si="1"/>
        <v>Montag</v>
      </c>
      <c r="C25" s="3"/>
      <c r="D25" s="3"/>
      <c r="E25" s="3"/>
      <c r="F25" s="3"/>
      <c r="G25" s="3"/>
      <c r="H25" s="4"/>
    </row>
    <row r="26" spans="1:14" ht="21" customHeight="1" x14ac:dyDescent="0.3">
      <c r="A26" s="36">
        <f t="shared" si="0"/>
        <v>44005</v>
      </c>
      <c r="B26" s="37" t="str">
        <f t="shared" si="1"/>
        <v>Dienstag</v>
      </c>
      <c r="C26" s="3"/>
      <c r="D26" s="3"/>
      <c r="E26" s="3"/>
      <c r="F26" s="3"/>
      <c r="G26" s="3"/>
      <c r="H26" s="4"/>
    </row>
    <row r="27" spans="1:14" ht="21" customHeight="1" x14ac:dyDescent="0.3">
      <c r="A27" s="36">
        <f t="shared" si="0"/>
        <v>44006</v>
      </c>
      <c r="B27" s="37" t="str">
        <f t="shared" si="1"/>
        <v>Mittwoch</v>
      </c>
      <c r="C27" s="3"/>
      <c r="D27" s="3"/>
      <c r="E27" s="3"/>
      <c r="F27" s="3"/>
      <c r="G27" s="3"/>
      <c r="H27" s="4"/>
    </row>
    <row r="28" spans="1:14" ht="21" customHeight="1" x14ac:dyDescent="0.3">
      <c r="A28" s="36">
        <f t="shared" si="0"/>
        <v>44007</v>
      </c>
      <c r="B28" s="37" t="str">
        <f t="shared" si="1"/>
        <v>Donnerstag</v>
      </c>
      <c r="C28" s="3"/>
      <c r="D28" s="3"/>
      <c r="E28" s="3"/>
      <c r="F28" s="3"/>
      <c r="G28" s="3"/>
      <c r="H28" s="4"/>
    </row>
    <row r="29" spans="1:14" ht="21" customHeight="1" x14ac:dyDescent="0.3">
      <c r="A29" s="36">
        <f t="shared" si="0"/>
        <v>44008</v>
      </c>
      <c r="B29" s="37" t="str">
        <f t="shared" si="1"/>
        <v>Freitag</v>
      </c>
      <c r="C29" s="3"/>
      <c r="D29" s="3"/>
      <c r="E29" s="3"/>
      <c r="F29" s="3"/>
      <c r="G29" s="3"/>
      <c r="H29" s="4"/>
    </row>
    <row r="30" spans="1:14" ht="21" customHeight="1" x14ac:dyDescent="0.3">
      <c r="A30" s="36">
        <f t="shared" si="0"/>
        <v>44009</v>
      </c>
      <c r="B30" s="37" t="str">
        <f t="shared" si="1"/>
        <v>Samstag</v>
      </c>
      <c r="C30" s="3"/>
      <c r="D30" s="3"/>
      <c r="E30" s="3"/>
      <c r="F30" s="3"/>
      <c r="G30" s="3"/>
      <c r="H30" s="4"/>
    </row>
    <row r="31" spans="1:14" ht="21" customHeight="1" x14ac:dyDescent="0.3">
      <c r="A31" s="36">
        <f t="shared" si="0"/>
        <v>44010</v>
      </c>
      <c r="B31" s="37" t="str">
        <f t="shared" si="1"/>
        <v>Sonntag</v>
      </c>
      <c r="C31" s="3"/>
      <c r="D31" s="3"/>
      <c r="E31" s="3"/>
      <c r="F31" s="3"/>
      <c r="G31" s="3"/>
      <c r="H31" s="4"/>
      <c r="K31" s="32"/>
    </row>
    <row r="32" spans="1:14" ht="21" customHeight="1" x14ac:dyDescent="0.3">
      <c r="A32" s="36">
        <f>DATE($H$1,MONTH("1."&amp;$G$1),ROW()-3)</f>
        <v>44011</v>
      </c>
      <c r="B32" s="37" t="str">
        <f t="shared" si="1"/>
        <v>Montag</v>
      </c>
      <c r="C32" s="3"/>
      <c r="D32" s="3"/>
      <c r="E32" s="3"/>
      <c r="F32" s="3"/>
      <c r="G32" s="3"/>
      <c r="H32" s="4"/>
      <c r="K32" s="32"/>
    </row>
    <row r="33" spans="1:8" ht="21" customHeight="1" x14ac:dyDescent="0.3">
      <c r="A33" s="36">
        <f t="shared" si="0"/>
        <v>44012</v>
      </c>
      <c r="B33" s="37" t="str">
        <f t="shared" si="1"/>
        <v>Dienstag</v>
      </c>
      <c r="C33" s="3"/>
      <c r="D33" s="3"/>
      <c r="E33" s="3"/>
      <c r="F33" s="3"/>
      <c r="G33" s="3"/>
      <c r="H33" s="4"/>
    </row>
    <row r="34" spans="1:8" ht="21" customHeight="1" x14ac:dyDescent="0.3">
      <c r="A34" s="40"/>
      <c r="B34" s="40"/>
      <c r="C34" s="2"/>
      <c r="D34" s="2"/>
      <c r="E34" s="2"/>
      <c r="F34" s="2"/>
      <c r="G34" s="2"/>
    </row>
    <row r="35" spans="1:8" ht="21" customHeight="1" x14ac:dyDescent="0.3">
      <c r="A35" s="41"/>
      <c r="B35" s="41" t="s">
        <v>8</v>
      </c>
      <c r="C35" s="33">
        <f>SUM(Tabelle17[SOLL (Stunden)])</f>
        <v>0</v>
      </c>
      <c r="D35" s="33">
        <f>SUM(Tabelle17[IST (Stunden)])</f>
        <v>0</v>
      </c>
      <c r="E35" s="33">
        <f>SUM(Tabelle17[Krank (Stunden)])</f>
        <v>0</v>
      </c>
      <c r="F35" s="33">
        <f>SUM(Tabelle17[Urlaub (Stunden)])</f>
        <v>0</v>
      </c>
      <c r="G35" s="33">
        <f>SUM(Tabelle17[KUG  (Ausfallstunden)])</f>
        <v>0</v>
      </c>
      <c r="H35" s="7"/>
    </row>
  </sheetData>
  <dataValidations count="1">
    <dataValidation type="list" allowBlank="1" showInputMessage="1" showErrorMessage="1" sqref="G1">
      <formula1>"Januar,Februar,März,April,Mai,Juni,Juli,August,September,Oktober,November,Dezember"</formula1>
    </dataValidation>
  </dataValidations>
  <pageMargins left="0.7" right="0.7" top="0.78740157499999996" bottom="0.78740157499999996" header="0.3" footer="0.3"/>
  <pageSetup paperSize="9" scale="89" orientation="portrait" verticalDpi="0" r:id="rId1"/>
  <colBreaks count="1" manualBreakCount="1">
    <brk id="8" max="1048575" man="1"/>
  </colBreak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Normal="100" workbookViewId="0">
      <selection activeCell="J1" sqref="J1"/>
    </sheetView>
  </sheetViews>
  <sheetFormatPr baseColWidth="10" defaultRowHeight="14.4" x14ac:dyDescent="0.3"/>
  <cols>
    <col min="1" max="1" width="11" customWidth="1"/>
    <col min="2" max="2" width="11.109375" customWidth="1"/>
    <col min="3" max="3" width="9.33203125" customWidth="1"/>
    <col min="4" max="4" width="9.5546875" customWidth="1"/>
    <col min="5" max="5" width="9" customWidth="1"/>
    <col min="6" max="6" width="9.33203125" customWidth="1"/>
    <col min="7" max="7" width="14.5546875" customWidth="1"/>
    <col min="8" max="8" width="24.109375" customWidth="1"/>
    <col min="9" max="9" width="4.6640625" customWidth="1"/>
  </cols>
  <sheetData>
    <row r="1" spans="1:14" s="1" customFormat="1" ht="25.5" customHeight="1" x14ac:dyDescent="0.35">
      <c r="A1" s="12" t="s">
        <v>1</v>
      </c>
      <c r="B1" s="13"/>
      <c r="C1" s="13"/>
      <c r="D1" s="13"/>
      <c r="E1" s="13"/>
      <c r="F1" s="13"/>
      <c r="G1" s="15" t="s">
        <v>30</v>
      </c>
      <c r="H1" s="14">
        <v>2020</v>
      </c>
    </row>
    <row r="2" spans="1:14" s="8" customFormat="1" ht="22.5" customHeight="1" thickBot="1" x14ac:dyDescent="0.35">
      <c r="A2" s="18" t="s">
        <v>2</v>
      </c>
      <c r="B2" s="19"/>
      <c r="C2" s="19"/>
      <c r="D2" s="20"/>
      <c r="E2" s="20"/>
      <c r="F2" s="20"/>
      <c r="G2" s="19"/>
      <c r="H2" s="21"/>
    </row>
    <row r="3" spans="1:14" s="11" customFormat="1" ht="29.25" customHeight="1" x14ac:dyDescent="0.25">
      <c r="A3" s="16" t="s">
        <v>3</v>
      </c>
      <c r="B3" s="16" t="s">
        <v>4</v>
      </c>
      <c r="C3" s="17" t="s">
        <v>9</v>
      </c>
      <c r="D3" s="17" t="s">
        <v>10</v>
      </c>
      <c r="E3" s="17" t="s">
        <v>20</v>
      </c>
      <c r="F3" s="17" t="s">
        <v>11</v>
      </c>
      <c r="G3" s="17" t="s">
        <v>23</v>
      </c>
      <c r="H3" s="16" t="s">
        <v>5</v>
      </c>
    </row>
    <row r="4" spans="1:14" ht="21" customHeight="1" x14ac:dyDescent="0.25">
      <c r="A4" s="35">
        <f t="shared" ref="A4:A34" si="0">DATE($H$1,MONTH("1."&amp;$G$1),ROW()-3)</f>
        <v>44013</v>
      </c>
      <c r="B4" s="34" t="str">
        <f>TEXT(A4,"TTTT")</f>
        <v>Mittwoch</v>
      </c>
      <c r="C4" s="9"/>
      <c r="D4" s="9"/>
      <c r="E4" s="9"/>
      <c r="F4" s="9"/>
      <c r="G4" s="9" t="s">
        <v>6</v>
      </c>
      <c r="H4" s="10"/>
    </row>
    <row r="5" spans="1:14" ht="21" customHeight="1" x14ac:dyDescent="0.25">
      <c r="A5" s="36">
        <f t="shared" si="0"/>
        <v>44014</v>
      </c>
      <c r="B5" s="37" t="str">
        <f t="shared" ref="B5:B34" si="1">TEXT(A5,"TTTT")</f>
        <v>Donnerstag</v>
      </c>
      <c r="C5" s="3"/>
      <c r="D5" s="3"/>
      <c r="E5" s="3"/>
      <c r="F5" s="3"/>
      <c r="G5" s="3"/>
      <c r="H5" s="4"/>
      <c r="J5" s="30" t="s">
        <v>12</v>
      </c>
      <c r="K5" s="22"/>
      <c r="L5" s="22"/>
      <c r="M5" s="22"/>
      <c r="N5" s="23"/>
    </row>
    <row r="6" spans="1:14" ht="21" customHeight="1" x14ac:dyDescent="0.3">
      <c r="A6" s="36">
        <f t="shared" si="0"/>
        <v>44015</v>
      </c>
      <c r="B6" s="37" t="str">
        <f t="shared" si="1"/>
        <v>Freitag</v>
      </c>
      <c r="C6" s="3"/>
      <c r="D6" s="3"/>
      <c r="E6" s="3"/>
      <c r="F6" s="3"/>
      <c r="G6" s="3"/>
      <c r="H6" s="4"/>
      <c r="J6" s="24"/>
      <c r="K6" s="25"/>
      <c r="L6" s="25"/>
      <c r="M6" s="25"/>
      <c r="N6" s="26"/>
    </row>
    <row r="7" spans="1:14" ht="21" customHeight="1" x14ac:dyDescent="0.3">
      <c r="A7" s="36">
        <f t="shared" si="0"/>
        <v>44016</v>
      </c>
      <c r="B7" s="37" t="str">
        <f t="shared" si="1"/>
        <v>Samstag</v>
      </c>
      <c r="C7" s="3"/>
      <c r="D7" s="3"/>
      <c r="E7" s="3"/>
      <c r="F7" s="3"/>
      <c r="G7" s="3" t="s">
        <v>6</v>
      </c>
      <c r="H7" s="4"/>
      <c r="J7" s="24" t="s">
        <v>13</v>
      </c>
      <c r="K7" s="25"/>
      <c r="L7" s="25"/>
      <c r="M7" s="25"/>
      <c r="N7" s="26"/>
    </row>
    <row r="8" spans="1:14" ht="21" customHeight="1" x14ac:dyDescent="0.25">
      <c r="A8" s="36">
        <f t="shared" si="0"/>
        <v>44017</v>
      </c>
      <c r="B8" s="37" t="str">
        <f t="shared" si="1"/>
        <v>Sonntag</v>
      </c>
      <c r="C8" s="3"/>
      <c r="D8" s="3"/>
      <c r="E8" s="3"/>
      <c r="F8" s="3"/>
      <c r="G8" s="3"/>
      <c r="H8" s="4"/>
      <c r="J8" s="24" t="s">
        <v>14</v>
      </c>
      <c r="K8" s="25"/>
      <c r="L8" s="25"/>
      <c r="M8" s="25"/>
      <c r="N8" s="26"/>
    </row>
    <row r="9" spans="1:14" ht="21" customHeight="1" x14ac:dyDescent="0.25">
      <c r="A9" s="36">
        <f t="shared" si="0"/>
        <v>44018</v>
      </c>
      <c r="B9" s="37" t="str">
        <f t="shared" si="1"/>
        <v>Montag</v>
      </c>
      <c r="C9" s="3"/>
      <c r="D9" s="3"/>
      <c r="E9" s="3"/>
      <c r="F9" s="3"/>
      <c r="G9" s="3"/>
      <c r="H9" s="4"/>
      <c r="J9" s="24" t="s">
        <v>19</v>
      </c>
      <c r="K9" s="25"/>
      <c r="L9" s="25"/>
      <c r="M9" s="25"/>
      <c r="N9" s="26"/>
    </row>
    <row r="10" spans="1:14" ht="21" customHeight="1" x14ac:dyDescent="0.3">
      <c r="A10" s="36">
        <f t="shared" si="0"/>
        <v>44019</v>
      </c>
      <c r="B10" s="37" t="str">
        <f t="shared" si="1"/>
        <v>Dienstag</v>
      </c>
      <c r="C10" s="3"/>
      <c r="D10" s="3"/>
      <c r="E10" s="3"/>
      <c r="F10" s="3"/>
      <c r="G10" s="3"/>
      <c r="H10" s="4"/>
      <c r="J10" s="24" t="s">
        <v>15</v>
      </c>
      <c r="K10" s="25"/>
      <c r="L10" s="25"/>
      <c r="M10" s="25"/>
      <c r="N10" s="26"/>
    </row>
    <row r="11" spans="1:14" ht="21" customHeight="1" x14ac:dyDescent="0.3">
      <c r="A11" s="36">
        <f t="shared" si="0"/>
        <v>44020</v>
      </c>
      <c r="B11" s="37" t="str">
        <f t="shared" si="1"/>
        <v>Mittwoch</v>
      </c>
      <c r="C11" s="3"/>
      <c r="D11" s="3"/>
      <c r="E11" s="3"/>
      <c r="F11" s="3"/>
      <c r="G11" s="3"/>
      <c r="H11" s="4"/>
      <c r="J11" s="31" t="s">
        <v>18</v>
      </c>
      <c r="K11" s="25"/>
      <c r="L11" s="25"/>
      <c r="M11" s="25"/>
      <c r="N11" s="26"/>
    </row>
    <row r="12" spans="1:14" ht="21" customHeight="1" x14ac:dyDescent="0.3">
      <c r="A12" s="36">
        <f t="shared" si="0"/>
        <v>44021</v>
      </c>
      <c r="B12" s="37" t="str">
        <f t="shared" si="1"/>
        <v>Donnerstag</v>
      </c>
      <c r="C12" s="3"/>
      <c r="D12" s="3"/>
      <c r="E12" s="3"/>
      <c r="F12" s="3"/>
      <c r="G12" s="3"/>
      <c r="H12" s="4"/>
      <c r="J12" s="31" t="s">
        <v>17</v>
      </c>
      <c r="K12" s="25"/>
      <c r="L12" s="25"/>
      <c r="M12" s="25"/>
      <c r="N12" s="26"/>
    </row>
    <row r="13" spans="1:14" ht="21" customHeight="1" x14ac:dyDescent="0.25">
      <c r="A13" s="36">
        <f t="shared" si="0"/>
        <v>44022</v>
      </c>
      <c r="B13" s="37" t="str">
        <f t="shared" si="1"/>
        <v>Freitag</v>
      </c>
      <c r="C13" s="3"/>
      <c r="D13" s="3"/>
      <c r="E13" s="3"/>
      <c r="F13" s="3"/>
      <c r="G13" s="3"/>
      <c r="H13" s="4"/>
      <c r="J13" s="31" t="s">
        <v>16</v>
      </c>
      <c r="K13" s="25"/>
      <c r="L13" s="25"/>
      <c r="M13" s="25"/>
      <c r="N13" s="26"/>
    </row>
    <row r="14" spans="1:14" ht="21" customHeight="1" x14ac:dyDescent="0.25">
      <c r="A14" s="36">
        <f t="shared" si="0"/>
        <v>44023</v>
      </c>
      <c r="B14" s="37" t="str">
        <f t="shared" si="1"/>
        <v>Samstag</v>
      </c>
      <c r="C14" s="3"/>
      <c r="D14" s="3"/>
      <c r="E14" s="3"/>
      <c r="F14" s="3"/>
      <c r="G14" s="3"/>
      <c r="H14" s="4"/>
      <c r="J14" s="31" t="s">
        <v>21</v>
      </c>
      <c r="K14" s="25"/>
      <c r="L14" s="25"/>
      <c r="M14" s="25"/>
      <c r="N14" s="26"/>
    </row>
    <row r="15" spans="1:14" ht="21" customHeight="1" x14ac:dyDescent="0.25">
      <c r="A15" s="36">
        <f t="shared" si="0"/>
        <v>44024</v>
      </c>
      <c r="B15" s="37" t="str">
        <f t="shared" si="1"/>
        <v>Sonntag</v>
      </c>
      <c r="C15" s="3"/>
      <c r="D15" s="3"/>
      <c r="E15" s="3"/>
      <c r="F15" s="3"/>
      <c r="G15" s="3"/>
      <c r="H15" s="4"/>
      <c r="J15" s="24" t="s">
        <v>22</v>
      </c>
      <c r="K15" s="25"/>
      <c r="L15" s="25"/>
      <c r="M15" s="25"/>
      <c r="N15" s="26"/>
    </row>
    <row r="16" spans="1:14" ht="21" customHeight="1" x14ac:dyDescent="0.3">
      <c r="A16" s="36">
        <f t="shared" si="0"/>
        <v>44025</v>
      </c>
      <c r="B16" s="37" t="str">
        <f t="shared" si="1"/>
        <v>Montag</v>
      </c>
      <c r="C16" s="3"/>
      <c r="D16" s="3"/>
      <c r="E16" s="3"/>
      <c r="F16" s="3"/>
      <c r="G16" s="3"/>
      <c r="H16" s="4"/>
      <c r="J16" s="24"/>
      <c r="K16" s="25"/>
      <c r="L16" s="25"/>
      <c r="M16" s="25"/>
      <c r="N16" s="26"/>
    </row>
    <row r="17" spans="1:14" ht="21" customHeight="1" x14ac:dyDescent="0.3">
      <c r="A17" s="36">
        <f t="shared" si="0"/>
        <v>44026</v>
      </c>
      <c r="B17" s="37" t="str">
        <f t="shared" si="1"/>
        <v>Dienstag</v>
      </c>
      <c r="C17" s="3"/>
      <c r="D17" s="3"/>
      <c r="E17" s="3"/>
      <c r="F17" s="3"/>
      <c r="G17" s="3"/>
      <c r="H17" s="4"/>
      <c r="J17" s="24"/>
      <c r="K17" s="25"/>
      <c r="L17" s="25"/>
      <c r="M17" s="25"/>
      <c r="N17" s="26"/>
    </row>
    <row r="18" spans="1:14" ht="21" customHeight="1" x14ac:dyDescent="0.25">
      <c r="A18" s="36">
        <f t="shared" si="0"/>
        <v>44027</v>
      </c>
      <c r="B18" s="37" t="str">
        <f t="shared" si="1"/>
        <v>Mittwoch</v>
      </c>
      <c r="C18" s="3"/>
      <c r="D18" s="3"/>
      <c r="E18" s="3"/>
      <c r="F18" s="3"/>
      <c r="G18" s="3"/>
      <c r="H18" s="4"/>
      <c r="J18" s="27"/>
      <c r="K18" s="28"/>
      <c r="L18" s="28"/>
      <c r="M18" s="28"/>
      <c r="N18" s="29"/>
    </row>
    <row r="19" spans="1:14" ht="21" customHeight="1" x14ac:dyDescent="0.25">
      <c r="A19" s="36">
        <f t="shared" si="0"/>
        <v>44028</v>
      </c>
      <c r="B19" s="37" t="str">
        <f t="shared" si="1"/>
        <v>Donnerstag</v>
      </c>
      <c r="C19" s="3"/>
      <c r="D19" s="3"/>
      <c r="E19" s="3"/>
      <c r="F19" s="3"/>
      <c r="G19" s="3"/>
      <c r="H19" s="4"/>
    </row>
    <row r="20" spans="1:14" ht="21" customHeight="1" x14ac:dyDescent="0.25">
      <c r="A20" s="36">
        <f t="shared" si="0"/>
        <v>44029</v>
      </c>
      <c r="B20" s="37" t="str">
        <f t="shared" si="1"/>
        <v>Freitag</v>
      </c>
      <c r="C20" s="3"/>
      <c r="D20" s="3"/>
      <c r="E20" s="3"/>
      <c r="F20" s="3"/>
      <c r="G20" s="3"/>
      <c r="H20" s="4"/>
    </row>
    <row r="21" spans="1:14" ht="21" customHeight="1" x14ac:dyDescent="0.3">
      <c r="A21" s="36">
        <f t="shared" si="0"/>
        <v>44030</v>
      </c>
      <c r="B21" s="37" t="str">
        <f t="shared" si="1"/>
        <v>Samstag</v>
      </c>
      <c r="C21" s="3"/>
      <c r="D21" s="3"/>
      <c r="E21" s="3"/>
      <c r="F21" s="3"/>
      <c r="G21" s="3"/>
      <c r="H21" s="4"/>
    </row>
    <row r="22" spans="1:14" ht="21" customHeight="1" x14ac:dyDescent="0.3">
      <c r="A22" s="36">
        <f t="shared" si="0"/>
        <v>44031</v>
      </c>
      <c r="B22" s="37" t="str">
        <f t="shared" si="1"/>
        <v>Sonntag</v>
      </c>
      <c r="C22" s="3"/>
      <c r="D22" s="3"/>
      <c r="E22" s="3"/>
      <c r="F22" s="3"/>
      <c r="G22" s="3"/>
      <c r="H22" s="4"/>
    </row>
    <row r="23" spans="1:14" ht="21" customHeight="1" x14ac:dyDescent="0.3">
      <c r="A23" s="36">
        <f t="shared" si="0"/>
        <v>44032</v>
      </c>
      <c r="B23" s="37" t="str">
        <f t="shared" si="1"/>
        <v>Montag</v>
      </c>
      <c r="C23" s="3"/>
      <c r="D23" s="3"/>
      <c r="E23" s="3"/>
      <c r="F23" s="3"/>
      <c r="G23" s="3"/>
      <c r="H23" s="4"/>
    </row>
    <row r="24" spans="1:14" ht="21" customHeight="1" x14ac:dyDescent="0.3">
      <c r="A24" s="36">
        <f t="shared" si="0"/>
        <v>44033</v>
      </c>
      <c r="B24" s="37" t="str">
        <f t="shared" si="1"/>
        <v>Dienstag</v>
      </c>
      <c r="C24" s="3"/>
      <c r="D24" s="3"/>
      <c r="E24" s="3"/>
      <c r="F24" s="3"/>
      <c r="G24" s="3"/>
      <c r="H24" s="4"/>
    </row>
    <row r="25" spans="1:14" ht="21" customHeight="1" x14ac:dyDescent="0.3">
      <c r="A25" s="36">
        <f t="shared" si="0"/>
        <v>44034</v>
      </c>
      <c r="B25" s="37" t="str">
        <f t="shared" si="1"/>
        <v>Mittwoch</v>
      </c>
      <c r="C25" s="3"/>
      <c r="D25" s="3"/>
      <c r="E25" s="3"/>
      <c r="F25" s="3"/>
      <c r="G25" s="3"/>
      <c r="H25" s="4"/>
    </row>
    <row r="26" spans="1:14" ht="21" customHeight="1" x14ac:dyDescent="0.3">
      <c r="A26" s="36">
        <f t="shared" si="0"/>
        <v>44035</v>
      </c>
      <c r="B26" s="37" t="str">
        <f t="shared" si="1"/>
        <v>Donnerstag</v>
      </c>
      <c r="C26" s="3"/>
      <c r="D26" s="3"/>
      <c r="E26" s="3"/>
      <c r="F26" s="3"/>
      <c r="G26" s="3"/>
      <c r="H26" s="4"/>
    </row>
    <row r="27" spans="1:14" ht="21" customHeight="1" x14ac:dyDescent="0.3">
      <c r="A27" s="36">
        <f t="shared" si="0"/>
        <v>44036</v>
      </c>
      <c r="B27" s="37" t="str">
        <f t="shared" si="1"/>
        <v>Freitag</v>
      </c>
      <c r="C27" s="3"/>
      <c r="D27" s="3"/>
      <c r="E27" s="3"/>
      <c r="F27" s="3"/>
      <c r="G27" s="3"/>
      <c r="H27" s="4"/>
    </row>
    <row r="28" spans="1:14" ht="21" customHeight="1" x14ac:dyDescent="0.3">
      <c r="A28" s="36">
        <f t="shared" si="0"/>
        <v>44037</v>
      </c>
      <c r="B28" s="37" t="str">
        <f t="shared" si="1"/>
        <v>Samstag</v>
      </c>
      <c r="C28" s="3"/>
      <c r="D28" s="3"/>
      <c r="E28" s="3"/>
      <c r="F28" s="3"/>
      <c r="G28" s="3"/>
      <c r="H28" s="4"/>
    </row>
    <row r="29" spans="1:14" ht="21" customHeight="1" x14ac:dyDescent="0.3">
      <c r="A29" s="36">
        <f t="shared" si="0"/>
        <v>44038</v>
      </c>
      <c r="B29" s="37" t="str">
        <f t="shared" si="1"/>
        <v>Sonntag</v>
      </c>
      <c r="C29" s="3"/>
      <c r="D29" s="3"/>
      <c r="E29" s="3"/>
      <c r="F29" s="3"/>
      <c r="G29" s="3"/>
      <c r="H29" s="4"/>
    </row>
    <row r="30" spans="1:14" ht="21" customHeight="1" x14ac:dyDescent="0.3">
      <c r="A30" s="36">
        <f t="shared" si="0"/>
        <v>44039</v>
      </c>
      <c r="B30" s="37" t="str">
        <f t="shared" si="1"/>
        <v>Montag</v>
      </c>
      <c r="C30" s="3"/>
      <c r="D30" s="3"/>
      <c r="E30" s="3"/>
      <c r="F30" s="3"/>
      <c r="G30" s="3"/>
      <c r="H30" s="4"/>
    </row>
    <row r="31" spans="1:14" ht="21" customHeight="1" x14ac:dyDescent="0.3">
      <c r="A31" s="36">
        <f t="shared" si="0"/>
        <v>44040</v>
      </c>
      <c r="B31" s="37" t="str">
        <f t="shared" si="1"/>
        <v>Dienstag</v>
      </c>
      <c r="C31" s="3"/>
      <c r="D31" s="3"/>
      <c r="E31" s="3"/>
      <c r="F31" s="3"/>
      <c r="G31" s="3"/>
      <c r="H31" s="4"/>
      <c r="K31" s="32"/>
    </row>
    <row r="32" spans="1:14" ht="21" customHeight="1" x14ac:dyDescent="0.3">
      <c r="A32" s="36">
        <f>DATE($H$1,MONTH("1."&amp;$G$1),ROW()-3)</f>
        <v>44041</v>
      </c>
      <c r="B32" s="37" t="str">
        <f t="shared" si="1"/>
        <v>Mittwoch</v>
      </c>
      <c r="C32" s="3"/>
      <c r="D32" s="3"/>
      <c r="E32" s="3"/>
      <c r="F32" s="3"/>
      <c r="G32" s="3"/>
      <c r="H32" s="4"/>
      <c r="K32" s="32"/>
    </row>
    <row r="33" spans="1:8" ht="21" customHeight="1" x14ac:dyDescent="0.3">
      <c r="A33" s="36">
        <f t="shared" si="0"/>
        <v>44042</v>
      </c>
      <c r="B33" s="37" t="str">
        <f t="shared" si="1"/>
        <v>Donnerstag</v>
      </c>
      <c r="C33" s="3"/>
      <c r="D33" s="3"/>
      <c r="E33" s="3"/>
      <c r="F33" s="3"/>
      <c r="G33" s="3"/>
      <c r="H33" s="4"/>
    </row>
    <row r="34" spans="1:8" ht="21" customHeight="1" x14ac:dyDescent="0.3">
      <c r="A34" s="38">
        <f t="shared" si="0"/>
        <v>44043</v>
      </c>
      <c r="B34" s="39" t="str">
        <f t="shared" si="1"/>
        <v>Freitag</v>
      </c>
      <c r="C34" s="5"/>
      <c r="D34" s="5"/>
      <c r="E34" s="5"/>
      <c r="F34" s="5"/>
      <c r="G34" s="5"/>
      <c r="H34" s="6"/>
    </row>
    <row r="35" spans="1:8" ht="21" customHeight="1" x14ac:dyDescent="0.3">
      <c r="A35" s="40"/>
      <c r="B35" s="40"/>
      <c r="C35" s="2"/>
      <c r="D35" s="2"/>
      <c r="E35" s="2"/>
      <c r="F35" s="2"/>
      <c r="G35" s="2"/>
    </row>
    <row r="36" spans="1:8" ht="21" customHeight="1" x14ac:dyDescent="0.3">
      <c r="A36" s="41"/>
      <c r="B36" s="41" t="s">
        <v>8</v>
      </c>
      <c r="C36" s="33">
        <f>SUM(Tabelle18[SOLL (Stunden)])</f>
        <v>0</v>
      </c>
      <c r="D36" s="33">
        <f>SUM(Tabelle18[IST (Stunden)])</f>
        <v>0</v>
      </c>
      <c r="E36" s="33">
        <f>SUM(Tabelle18[Krank (Stunden)])</f>
        <v>0</v>
      </c>
      <c r="F36" s="33">
        <f>SUM(Tabelle18[Urlaub (Stunden)])</f>
        <v>0</v>
      </c>
      <c r="G36" s="33">
        <f>SUM(Tabelle18[KUG  (Ausfallstunden)])</f>
        <v>0</v>
      </c>
      <c r="H36" s="7"/>
    </row>
  </sheetData>
  <dataValidations count="1">
    <dataValidation type="list" allowBlank="1" showInputMessage="1" showErrorMessage="1" sqref="G1">
      <formula1>"Januar,Februar,März,April,Mai,Juni,Juli,August,September,Oktober,November,Dezember"</formula1>
    </dataValidation>
  </dataValidations>
  <pageMargins left="0.7" right="0.7" top="0.78740157499999996" bottom="0.78740157499999996" header="0.3" footer="0.3"/>
  <pageSetup paperSize="9" scale="89" orientation="portrait" verticalDpi="0" r:id="rId1"/>
  <colBreaks count="1" manualBreakCount="1">
    <brk id="8" max="1048575" man="1"/>
  </colBreaks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Normal="100" workbookViewId="0">
      <selection activeCell="J1" sqref="J1"/>
    </sheetView>
  </sheetViews>
  <sheetFormatPr baseColWidth="10" defaultRowHeight="14.4" x14ac:dyDescent="0.3"/>
  <cols>
    <col min="1" max="1" width="11" customWidth="1"/>
    <col min="2" max="2" width="11.109375" customWidth="1"/>
    <col min="3" max="3" width="9.33203125" customWidth="1"/>
    <col min="4" max="4" width="9.5546875" customWidth="1"/>
    <col min="5" max="5" width="9" customWidth="1"/>
    <col min="6" max="6" width="9.33203125" customWidth="1"/>
    <col min="7" max="7" width="14.5546875" customWidth="1"/>
    <col min="8" max="8" width="24.109375" customWidth="1"/>
    <col min="9" max="9" width="4.6640625" customWidth="1"/>
  </cols>
  <sheetData>
    <row r="1" spans="1:14" s="1" customFormat="1" ht="25.5" customHeight="1" x14ac:dyDescent="0.35">
      <c r="A1" s="12" t="s">
        <v>1</v>
      </c>
      <c r="B1" s="13"/>
      <c r="C1" s="13"/>
      <c r="D1" s="13"/>
      <c r="E1" s="13"/>
      <c r="F1" s="13"/>
      <c r="G1" s="15" t="s">
        <v>31</v>
      </c>
      <c r="H1" s="14">
        <v>2020</v>
      </c>
    </row>
    <row r="2" spans="1:14" s="8" customFormat="1" ht="22.5" customHeight="1" thickBot="1" x14ac:dyDescent="0.35">
      <c r="A2" s="18" t="s">
        <v>2</v>
      </c>
      <c r="B2" s="19"/>
      <c r="C2" s="19"/>
      <c r="D2" s="20"/>
      <c r="E2" s="20"/>
      <c r="F2" s="20"/>
      <c r="G2" s="19"/>
      <c r="H2" s="21"/>
    </row>
    <row r="3" spans="1:14" s="11" customFormat="1" ht="29.25" customHeight="1" x14ac:dyDescent="0.25">
      <c r="A3" s="16" t="s">
        <v>3</v>
      </c>
      <c r="B3" s="16" t="s">
        <v>4</v>
      </c>
      <c r="C3" s="17" t="s">
        <v>9</v>
      </c>
      <c r="D3" s="17" t="s">
        <v>10</v>
      </c>
      <c r="E3" s="17" t="s">
        <v>20</v>
      </c>
      <c r="F3" s="17" t="s">
        <v>11</v>
      </c>
      <c r="G3" s="17" t="s">
        <v>23</v>
      </c>
      <c r="H3" s="16" t="s">
        <v>5</v>
      </c>
    </row>
    <row r="4" spans="1:14" ht="21" customHeight="1" x14ac:dyDescent="0.25">
      <c r="A4" s="35">
        <f t="shared" ref="A4:A34" si="0">DATE($H$1,MONTH("1."&amp;$G$1),ROW()-3)</f>
        <v>44044</v>
      </c>
      <c r="B4" s="34" t="str">
        <f>TEXT(A4,"TTTT")</f>
        <v>Samstag</v>
      </c>
      <c r="C4" s="9"/>
      <c r="D4" s="9"/>
      <c r="E4" s="9"/>
      <c r="F4" s="9"/>
      <c r="G4" s="9" t="s">
        <v>6</v>
      </c>
      <c r="H4" s="10"/>
    </row>
    <row r="5" spans="1:14" ht="21" customHeight="1" x14ac:dyDescent="0.25">
      <c r="A5" s="36">
        <f t="shared" si="0"/>
        <v>44045</v>
      </c>
      <c r="B5" s="37" t="str">
        <f t="shared" ref="B5:B34" si="1">TEXT(A5,"TTTT")</f>
        <v>Sonntag</v>
      </c>
      <c r="C5" s="3"/>
      <c r="D5" s="3"/>
      <c r="E5" s="3"/>
      <c r="F5" s="3"/>
      <c r="G5" s="3"/>
      <c r="H5" s="4"/>
      <c r="J5" s="30" t="s">
        <v>12</v>
      </c>
      <c r="K5" s="22"/>
      <c r="L5" s="22"/>
      <c r="M5" s="22"/>
      <c r="N5" s="23"/>
    </row>
    <row r="6" spans="1:14" ht="21" customHeight="1" x14ac:dyDescent="0.25">
      <c r="A6" s="36">
        <f t="shared" si="0"/>
        <v>44046</v>
      </c>
      <c r="B6" s="37" t="str">
        <f t="shared" si="1"/>
        <v>Montag</v>
      </c>
      <c r="C6" s="3"/>
      <c r="D6" s="3"/>
      <c r="E6" s="3"/>
      <c r="F6" s="3"/>
      <c r="G6" s="3"/>
      <c r="H6" s="4"/>
      <c r="J6" s="24"/>
      <c r="K6" s="25"/>
      <c r="L6" s="25"/>
      <c r="M6" s="25"/>
      <c r="N6" s="26"/>
    </row>
    <row r="7" spans="1:14" ht="21" customHeight="1" x14ac:dyDescent="0.3">
      <c r="A7" s="36">
        <f t="shared" si="0"/>
        <v>44047</v>
      </c>
      <c r="B7" s="37" t="str">
        <f t="shared" si="1"/>
        <v>Dienstag</v>
      </c>
      <c r="C7" s="3"/>
      <c r="D7" s="3"/>
      <c r="E7" s="3"/>
      <c r="F7" s="3"/>
      <c r="G7" s="3" t="s">
        <v>6</v>
      </c>
      <c r="H7" s="4"/>
      <c r="J7" s="24" t="s">
        <v>13</v>
      </c>
      <c r="K7" s="25"/>
      <c r="L7" s="25"/>
      <c r="M7" s="25"/>
      <c r="N7" s="26"/>
    </row>
    <row r="8" spans="1:14" ht="21" customHeight="1" x14ac:dyDescent="0.25">
      <c r="A8" s="36">
        <f t="shared" si="0"/>
        <v>44048</v>
      </c>
      <c r="B8" s="37" t="str">
        <f t="shared" si="1"/>
        <v>Mittwoch</v>
      </c>
      <c r="C8" s="3"/>
      <c r="D8" s="3"/>
      <c r="E8" s="3"/>
      <c r="F8" s="3"/>
      <c r="G8" s="3"/>
      <c r="H8" s="4"/>
      <c r="J8" s="24" t="s">
        <v>14</v>
      </c>
      <c r="K8" s="25"/>
      <c r="L8" s="25"/>
      <c r="M8" s="25"/>
      <c r="N8" s="26"/>
    </row>
    <row r="9" spans="1:14" ht="21" customHeight="1" x14ac:dyDescent="0.25">
      <c r="A9" s="36">
        <f t="shared" si="0"/>
        <v>44049</v>
      </c>
      <c r="B9" s="37" t="str">
        <f t="shared" si="1"/>
        <v>Donnerstag</v>
      </c>
      <c r="C9" s="3"/>
      <c r="D9" s="3"/>
      <c r="E9" s="3"/>
      <c r="F9" s="3"/>
      <c r="G9" s="3"/>
      <c r="H9" s="4"/>
      <c r="J9" s="24" t="s">
        <v>19</v>
      </c>
      <c r="K9" s="25"/>
      <c r="L9" s="25"/>
      <c r="M9" s="25"/>
      <c r="N9" s="26"/>
    </row>
    <row r="10" spans="1:14" ht="21" customHeight="1" x14ac:dyDescent="0.3">
      <c r="A10" s="36">
        <f t="shared" si="0"/>
        <v>44050</v>
      </c>
      <c r="B10" s="37" t="str">
        <f t="shared" si="1"/>
        <v>Freitag</v>
      </c>
      <c r="C10" s="3"/>
      <c r="D10" s="3"/>
      <c r="E10" s="3"/>
      <c r="F10" s="3"/>
      <c r="G10" s="3"/>
      <c r="H10" s="4"/>
      <c r="J10" s="24" t="s">
        <v>15</v>
      </c>
      <c r="K10" s="25"/>
      <c r="L10" s="25"/>
      <c r="M10" s="25"/>
      <c r="N10" s="26"/>
    </row>
    <row r="11" spans="1:14" ht="21" customHeight="1" x14ac:dyDescent="0.3">
      <c r="A11" s="36">
        <f t="shared" si="0"/>
        <v>44051</v>
      </c>
      <c r="B11" s="37" t="str">
        <f t="shared" si="1"/>
        <v>Samstag</v>
      </c>
      <c r="C11" s="3"/>
      <c r="D11" s="3"/>
      <c r="E11" s="3"/>
      <c r="F11" s="3"/>
      <c r="G11" s="3"/>
      <c r="H11" s="4"/>
      <c r="J11" s="31" t="s">
        <v>18</v>
      </c>
      <c r="K11" s="25"/>
      <c r="L11" s="25"/>
      <c r="M11" s="25"/>
      <c r="N11" s="26"/>
    </row>
    <row r="12" spans="1:14" ht="21" customHeight="1" x14ac:dyDescent="0.3">
      <c r="A12" s="36">
        <f t="shared" si="0"/>
        <v>44052</v>
      </c>
      <c r="B12" s="37" t="str">
        <f t="shared" si="1"/>
        <v>Sonntag</v>
      </c>
      <c r="C12" s="3"/>
      <c r="D12" s="3"/>
      <c r="E12" s="3"/>
      <c r="F12" s="3"/>
      <c r="G12" s="3"/>
      <c r="H12" s="4"/>
      <c r="J12" s="31" t="s">
        <v>17</v>
      </c>
      <c r="K12" s="25"/>
      <c r="L12" s="25"/>
      <c r="M12" s="25"/>
      <c r="N12" s="26"/>
    </row>
    <row r="13" spans="1:14" ht="21" customHeight="1" x14ac:dyDescent="0.25">
      <c r="A13" s="36">
        <f t="shared" si="0"/>
        <v>44053</v>
      </c>
      <c r="B13" s="37" t="str">
        <f t="shared" si="1"/>
        <v>Montag</v>
      </c>
      <c r="C13" s="3"/>
      <c r="D13" s="3"/>
      <c r="E13" s="3"/>
      <c r="F13" s="3"/>
      <c r="G13" s="3"/>
      <c r="H13" s="4"/>
      <c r="J13" s="31" t="s">
        <v>16</v>
      </c>
      <c r="K13" s="25"/>
      <c r="L13" s="25"/>
      <c r="M13" s="25"/>
      <c r="N13" s="26"/>
    </row>
    <row r="14" spans="1:14" ht="21" customHeight="1" x14ac:dyDescent="0.25">
      <c r="A14" s="36">
        <f t="shared" si="0"/>
        <v>44054</v>
      </c>
      <c r="B14" s="37" t="str">
        <f t="shared" si="1"/>
        <v>Dienstag</v>
      </c>
      <c r="C14" s="3"/>
      <c r="D14" s="3"/>
      <c r="E14" s="3"/>
      <c r="F14" s="3"/>
      <c r="G14" s="3"/>
      <c r="H14" s="4"/>
      <c r="J14" s="31" t="s">
        <v>21</v>
      </c>
      <c r="K14" s="25"/>
      <c r="L14" s="25"/>
      <c r="M14" s="25"/>
      <c r="N14" s="26"/>
    </row>
    <row r="15" spans="1:14" ht="21" customHeight="1" x14ac:dyDescent="0.25">
      <c r="A15" s="36">
        <f t="shared" si="0"/>
        <v>44055</v>
      </c>
      <c r="B15" s="37" t="str">
        <f t="shared" si="1"/>
        <v>Mittwoch</v>
      </c>
      <c r="C15" s="3"/>
      <c r="D15" s="3"/>
      <c r="E15" s="3"/>
      <c r="F15" s="3"/>
      <c r="G15" s="3"/>
      <c r="H15" s="4"/>
      <c r="J15" s="24" t="s">
        <v>22</v>
      </c>
      <c r="K15" s="25"/>
      <c r="L15" s="25"/>
      <c r="M15" s="25"/>
      <c r="N15" s="26"/>
    </row>
    <row r="16" spans="1:14" ht="21" customHeight="1" x14ac:dyDescent="0.3">
      <c r="A16" s="36">
        <f t="shared" si="0"/>
        <v>44056</v>
      </c>
      <c r="B16" s="37" t="str">
        <f t="shared" si="1"/>
        <v>Donnerstag</v>
      </c>
      <c r="C16" s="3"/>
      <c r="D16" s="3"/>
      <c r="E16" s="3"/>
      <c r="F16" s="3"/>
      <c r="G16" s="3"/>
      <c r="H16" s="4"/>
      <c r="J16" s="24"/>
      <c r="K16" s="25"/>
      <c r="L16" s="25"/>
      <c r="M16" s="25"/>
      <c r="N16" s="26"/>
    </row>
    <row r="17" spans="1:14" ht="21" customHeight="1" x14ac:dyDescent="0.3">
      <c r="A17" s="36">
        <f t="shared" si="0"/>
        <v>44057</v>
      </c>
      <c r="B17" s="37" t="str">
        <f t="shared" si="1"/>
        <v>Freitag</v>
      </c>
      <c r="C17" s="3"/>
      <c r="D17" s="3"/>
      <c r="E17" s="3"/>
      <c r="F17" s="3"/>
      <c r="G17" s="3"/>
      <c r="H17" s="4"/>
      <c r="J17" s="24"/>
      <c r="K17" s="25"/>
      <c r="L17" s="25"/>
      <c r="M17" s="25"/>
      <c r="N17" s="26"/>
    </row>
    <row r="18" spans="1:14" ht="21" customHeight="1" x14ac:dyDescent="0.25">
      <c r="A18" s="36">
        <f t="shared" si="0"/>
        <v>44058</v>
      </c>
      <c r="B18" s="37" t="str">
        <f t="shared" si="1"/>
        <v>Samstag</v>
      </c>
      <c r="C18" s="3"/>
      <c r="D18" s="3"/>
      <c r="E18" s="3"/>
      <c r="F18" s="3"/>
      <c r="G18" s="3"/>
      <c r="H18" s="4"/>
      <c r="J18" s="27"/>
      <c r="K18" s="28"/>
      <c r="L18" s="28"/>
      <c r="M18" s="28"/>
      <c r="N18" s="29"/>
    </row>
    <row r="19" spans="1:14" ht="21" customHeight="1" x14ac:dyDescent="0.25">
      <c r="A19" s="36">
        <f t="shared" si="0"/>
        <v>44059</v>
      </c>
      <c r="B19" s="37" t="str">
        <f t="shared" si="1"/>
        <v>Sonntag</v>
      </c>
      <c r="C19" s="3"/>
      <c r="D19" s="3"/>
      <c r="E19" s="3"/>
      <c r="F19" s="3"/>
      <c r="G19" s="3"/>
      <c r="H19" s="4"/>
    </row>
    <row r="20" spans="1:14" ht="21" customHeight="1" x14ac:dyDescent="0.25">
      <c r="A20" s="36">
        <f t="shared" si="0"/>
        <v>44060</v>
      </c>
      <c r="B20" s="37" t="str">
        <f t="shared" si="1"/>
        <v>Montag</v>
      </c>
      <c r="C20" s="3"/>
      <c r="D20" s="3"/>
      <c r="E20" s="3"/>
      <c r="F20" s="3"/>
      <c r="G20" s="3"/>
      <c r="H20" s="4"/>
    </row>
    <row r="21" spans="1:14" ht="21" customHeight="1" x14ac:dyDescent="0.3">
      <c r="A21" s="36">
        <f t="shared" si="0"/>
        <v>44061</v>
      </c>
      <c r="B21" s="37" t="str">
        <f t="shared" si="1"/>
        <v>Dienstag</v>
      </c>
      <c r="C21" s="3"/>
      <c r="D21" s="3"/>
      <c r="E21" s="3"/>
      <c r="F21" s="3"/>
      <c r="G21" s="3"/>
      <c r="H21" s="4"/>
    </row>
    <row r="22" spans="1:14" ht="21" customHeight="1" x14ac:dyDescent="0.3">
      <c r="A22" s="36">
        <f t="shared" si="0"/>
        <v>44062</v>
      </c>
      <c r="B22" s="37" t="str">
        <f t="shared" si="1"/>
        <v>Mittwoch</v>
      </c>
      <c r="C22" s="3"/>
      <c r="D22" s="3"/>
      <c r="E22" s="3"/>
      <c r="F22" s="3"/>
      <c r="G22" s="3"/>
      <c r="H22" s="4"/>
    </row>
    <row r="23" spans="1:14" ht="21" customHeight="1" x14ac:dyDescent="0.3">
      <c r="A23" s="36">
        <f t="shared" si="0"/>
        <v>44063</v>
      </c>
      <c r="B23" s="37" t="str">
        <f t="shared" si="1"/>
        <v>Donnerstag</v>
      </c>
      <c r="C23" s="3"/>
      <c r="D23" s="3"/>
      <c r="E23" s="3"/>
      <c r="F23" s="3"/>
      <c r="G23" s="3"/>
      <c r="H23" s="4"/>
    </row>
    <row r="24" spans="1:14" ht="21" customHeight="1" x14ac:dyDescent="0.3">
      <c r="A24" s="36">
        <f t="shared" si="0"/>
        <v>44064</v>
      </c>
      <c r="B24" s="37" t="str">
        <f t="shared" si="1"/>
        <v>Freitag</v>
      </c>
      <c r="C24" s="3"/>
      <c r="D24" s="3"/>
      <c r="E24" s="3"/>
      <c r="F24" s="3"/>
      <c r="G24" s="3"/>
      <c r="H24" s="4"/>
    </row>
    <row r="25" spans="1:14" ht="21" customHeight="1" x14ac:dyDescent="0.3">
      <c r="A25" s="36">
        <f t="shared" si="0"/>
        <v>44065</v>
      </c>
      <c r="B25" s="37" t="str">
        <f t="shared" si="1"/>
        <v>Samstag</v>
      </c>
      <c r="C25" s="3"/>
      <c r="D25" s="3"/>
      <c r="E25" s="3"/>
      <c r="F25" s="3"/>
      <c r="G25" s="3"/>
      <c r="H25" s="4"/>
    </row>
    <row r="26" spans="1:14" ht="21" customHeight="1" x14ac:dyDescent="0.3">
      <c r="A26" s="36">
        <f t="shared" si="0"/>
        <v>44066</v>
      </c>
      <c r="B26" s="37" t="str">
        <f t="shared" si="1"/>
        <v>Sonntag</v>
      </c>
      <c r="C26" s="3"/>
      <c r="D26" s="3"/>
      <c r="E26" s="3"/>
      <c r="F26" s="3"/>
      <c r="G26" s="3"/>
      <c r="H26" s="4"/>
    </row>
    <row r="27" spans="1:14" ht="21" customHeight="1" x14ac:dyDescent="0.3">
      <c r="A27" s="36">
        <f t="shared" si="0"/>
        <v>44067</v>
      </c>
      <c r="B27" s="37" t="str">
        <f t="shared" si="1"/>
        <v>Montag</v>
      </c>
      <c r="C27" s="3"/>
      <c r="D27" s="3"/>
      <c r="E27" s="3"/>
      <c r="F27" s="3"/>
      <c r="G27" s="3"/>
      <c r="H27" s="4"/>
    </row>
    <row r="28" spans="1:14" ht="21" customHeight="1" x14ac:dyDescent="0.3">
      <c r="A28" s="36">
        <f t="shared" si="0"/>
        <v>44068</v>
      </c>
      <c r="B28" s="37" t="str">
        <f t="shared" si="1"/>
        <v>Dienstag</v>
      </c>
      <c r="C28" s="3"/>
      <c r="D28" s="3"/>
      <c r="E28" s="3"/>
      <c r="F28" s="3"/>
      <c r="G28" s="3"/>
      <c r="H28" s="4"/>
    </row>
    <row r="29" spans="1:14" ht="21" customHeight="1" x14ac:dyDescent="0.3">
      <c r="A29" s="36">
        <f t="shared" si="0"/>
        <v>44069</v>
      </c>
      <c r="B29" s="37" t="str">
        <f t="shared" si="1"/>
        <v>Mittwoch</v>
      </c>
      <c r="C29" s="3"/>
      <c r="D29" s="3"/>
      <c r="E29" s="3"/>
      <c r="F29" s="3"/>
      <c r="G29" s="3"/>
      <c r="H29" s="4"/>
    </row>
    <row r="30" spans="1:14" ht="21" customHeight="1" x14ac:dyDescent="0.3">
      <c r="A30" s="36">
        <f t="shared" si="0"/>
        <v>44070</v>
      </c>
      <c r="B30" s="37" t="str">
        <f t="shared" si="1"/>
        <v>Donnerstag</v>
      </c>
      <c r="C30" s="3"/>
      <c r="D30" s="3"/>
      <c r="E30" s="3"/>
      <c r="F30" s="3"/>
      <c r="G30" s="3"/>
      <c r="H30" s="4"/>
    </row>
    <row r="31" spans="1:14" ht="21" customHeight="1" x14ac:dyDescent="0.3">
      <c r="A31" s="36">
        <f t="shared" si="0"/>
        <v>44071</v>
      </c>
      <c r="B31" s="37" t="str">
        <f t="shared" si="1"/>
        <v>Freitag</v>
      </c>
      <c r="C31" s="3"/>
      <c r="D31" s="3"/>
      <c r="E31" s="3"/>
      <c r="F31" s="3"/>
      <c r="G31" s="3"/>
      <c r="H31" s="4"/>
      <c r="K31" s="32"/>
    </row>
    <row r="32" spans="1:14" ht="21" customHeight="1" x14ac:dyDescent="0.3">
      <c r="A32" s="36">
        <f>DATE($H$1,MONTH("1."&amp;$G$1),ROW()-3)</f>
        <v>44072</v>
      </c>
      <c r="B32" s="37" t="str">
        <f t="shared" si="1"/>
        <v>Samstag</v>
      </c>
      <c r="C32" s="3"/>
      <c r="D32" s="3"/>
      <c r="E32" s="3"/>
      <c r="F32" s="3"/>
      <c r="G32" s="3"/>
      <c r="H32" s="4"/>
      <c r="K32" s="32"/>
    </row>
    <row r="33" spans="1:8" ht="21" customHeight="1" x14ac:dyDescent="0.3">
      <c r="A33" s="36">
        <f t="shared" si="0"/>
        <v>44073</v>
      </c>
      <c r="B33" s="37" t="str">
        <f t="shared" si="1"/>
        <v>Sonntag</v>
      </c>
      <c r="C33" s="3"/>
      <c r="D33" s="3"/>
      <c r="E33" s="3"/>
      <c r="F33" s="3"/>
      <c r="G33" s="3"/>
      <c r="H33" s="4"/>
    </row>
    <row r="34" spans="1:8" ht="21" customHeight="1" x14ac:dyDescent="0.3">
      <c r="A34" s="38">
        <f t="shared" si="0"/>
        <v>44074</v>
      </c>
      <c r="B34" s="39" t="str">
        <f t="shared" si="1"/>
        <v>Montag</v>
      </c>
      <c r="C34" s="5"/>
      <c r="D34" s="5"/>
      <c r="E34" s="5"/>
      <c r="F34" s="5"/>
      <c r="G34" s="5"/>
      <c r="H34" s="6"/>
    </row>
    <row r="35" spans="1:8" ht="21" customHeight="1" x14ac:dyDescent="0.3">
      <c r="A35" s="40"/>
      <c r="B35" s="40"/>
      <c r="C35" s="2"/>
      <c r="D35" s="2"/>
      <c r="E35" s="2"/>
      <c r="F35" s="2"/>
      <c r="G35" s="2"/>
    </row>
    <row r="36" spans="1:8" ht="21" customHeight="1" x14ac:dyDescent="0.3">
      <c r="A36" s="41"/>
      <c r="B36" s="41" t="s">
        <v>8</v>
      </c>
      <c r="C36" s="33">
        <f>SUM(Tabelle19[SOLL (Stunden)])</f>
        <v>0</v>
      </c>
      <c r="D36" s="33">
        <f>SUM(Tabelle19[IST (Stunden)])</f>
        <v>0</v>
      </c>
      <c r="E36" s="33">
        <f>SUM(Tabelle19[Krank (Stunden)])</f>
        <v>0</v>
      </c>
      <c r="F36" s="33">
        <f>SUM(Tabelle19[Urlaub (Stunden)])</f>
        <v>0</v>
      </c>
      <c r="G36" s="33">
        <f>SUM(Tabelle19[KUG  (Ausfallstunden)])</f>
        <v>0</v>
      </c>
      <c r="H36" s="7"/>
    </row>
  </sheetData>
  <dataValidations count="1">
    <dataValidation type="list" allowBlank="1" showInputMessage="1" showErrorMessage="1" sqref="G1">
      <formula1>"Januar,Februar,März,April,Mai,Juni,Juli,August,September,Oktober,November,Dezember"</formula1>
    </dataValidation>
  </dataValidations>
  <pageMargins left="0.7" right="0.7" top="0.78740157499999996" bottom="0.78740157499999996" header="0.3" footer="0.3"/>
  <pageSetup paperSize="9" scale="89" orientation="portrait" verticalDpi="0" r:id="rId1"/>
  <colBreaks count="1" manualBreakCount="1">
    <brk id="8" max="1048575" man="1"/>
  </colBreaks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Normal="100" workbookViewId="0">
      <selection activeCell="J1" sqref="J1"/>
    </sheetView>
  </sheetViews>
  <sheetFormatPr baseColWidth="10" defaultRowHeight="14.4" x14ac:dyDescent="0.3"/>
  <cols>
    <col min="1" max="1" width="11" customWidth="1"/>
    <col min="2" max="2" width="11.109375" customWidth="1"/>
    <col min="3" max="3" width="9.33203125" customWidth="1"/>
    <col min="4" max="4" width="9.5546875" customWidth="1"/>
    <col min="5" max="5" width="9" customWidth="1"/>
    <col min="6" max="6" width="9.33203125" customWidth="1"/>
    <col min="7" max="7" width="14.5546875" customWidth="1"/>
    <col min="8" max="8" width="24.109375" customWidth="1"/>
    <col min="9" max="9" width="4.6640625" customWidth="1"/>
  </cols>
  <sheetData>
    <row r="1" spans="1:14" s="1" customFormat="1" ht="25.5" customHeight="1" x14ac:dyDescent="0.35">
      <c r="A1" s="12" t="s">
        <v>1</v>
      </c>
      <c r="B1" s="13"/>
      <c r="C1" s="13"/>
      <c r="D1" s="13"/>
      <c r="E1" s="13"/>
      <c r="F1" s="13"/>
      <c r="G1" s="15" t="s">
        <v>32</v>
      </c>
      <c r="H1" s="14">
        <v>2020</v>
      </c>
    </row>
    <row r="2" spans="1:14" s="8" customFormat="1" ht="22.5" customHeight="1" thickBot="1" x14ac:dyDescent="0.35">
      <c r="A2" s="18" t="s">
        <v>2</v>
      </c>
      <c r="B2" s="19"/>
      <c r="C2" s="19"/>
      <c r="D2" s="20"/>
      <c r="E2" s="20"/>
      <c r="F2" s="20"/>
      <c r="G2" s="19"/>
      <c r="H2" s="21"/>
    </row>
    <row r="3" spans="1:14" s="11" customFormat="1" ht="29.25" customHeight="1" x14ac:dyDescent="0.25">
      <c r="A3" s="16" t="s">
        <v>3</v>
      </c>
      <c r="B3" s="16" t="s">
        <v>4</v>
      </c>
      <c r="C3" s="17" t="s">
        <v>9</v>
      </c>
      <c r="D3" s="17" t="s">
        <v>10</v>
      </c>
      <c r="E3" s="17" t="s">
        <v>20</v>
      </c>
      <c r="F3" s="17" t="s">
        <v>11</v>
      </c>
      <c r="G3" s="17" t="s">
        <v>23</v>
      </c>
      <c r="H3" s="16" t="s">
        <v>5</v>
      </c>
    </row>
    <row r="4" spans="1:14" ht="21" customHeight="1" x14ac:dyDescent="0.25">
      <c r="A4" s="35">
        <f t="shared" ref="A4:A33" si="0">DATE($H$1,MONTH("1."&amp;$G$1),ROW()-3)</f>
        <v>44075</v>
      </c>
      <c r="B4" s="34" t="str">
        <f>TEXT(A4,"TTTT")</f>
        <v>Dienstag</v>
      </c>
      <c r="C4" s="9"/>
      <c r="D4" s="9"/>
      <c r="E4" s="9"/>
      <c r="F4" s="9"/>
      <c r="G4" s="9" t="s">
        <v>6</v>
      </c>
      <c r="H4" s="10"/>
    </row>
    <row r="5" spans="1:14" ht="21" customHeight="1" x14ac:dyDescent="0.25">
      <c r="A5" s="36">
        <f t="shared" si="0"/>
        <v>44076</v>
      </c>
      <c r="B5" s="37" t="str">
        <f t="shared" ref="B5:B33" si="1">TEXT(A5,"TTTT")</f>
        <v>Mittwoch</v>
      </c>
      <c r="C5" s="3"/>
      <c r="D5" s="3"/>
      <c r="E5" s="3"/>
      <c r="F5" s="3"/>
      <c r="G5" s="3"/>
      <c r="H5" s="4"/>
      <c r="J5" s="30" t="s">
        <v>12</v>
      </c>
      <c r="K5" s="22"/>
      <c r="L5" s="22"/>
      <c r="M5" s="22"/>
      <c r="N5" s="23"/>
    </row>
    <row r="6" spans="1:14" ht="21" customHeight="1" x14ac:dyDescent="0.25">
      <c r="A6" s="36">
        <f t="shared" si="0"/>
        <v>44077</v>
      </c>
      <c r="B6" s="37" t="str">
        <f t="shared" si="1"/>
        <v>Donnerstag</v>
      </c>
      <c r="C6" s="3"/>
      <c r="D6" s="3"/>
      <c r="E6" s="3"/>
      <c r="F6" s="3"/>
      <c r="G6" s="3"/>
      <c r="H6" s="4"/>
      <c r="J6" s="24"/>
      <c r="K6" s="25"/>
      <c r="L6" s="25"/>
      <c r="M6" s="25"/>
      <c r="N6" s="26"/>
    </row>
    <row r="7" spans="1:14" ht="21" customHeight="1" x14ac:dyDescent="0.3">
      <c r="A7" s="36">
        <f t="shared" si="0"/>
        <v>44078</v>
      </c>
      <c r="B7" s="37" t="str">
        <f t="shared" si="1"/>
        <v>Freitag</v>
      </c>
      <c r="C7" s="3"/>
      <c r="D7" s="3"/>
      <c r="E7" s="3"/>
      <c r="F7" s="3"/>
      <c r="G7" s="3" t="s">
        <v>6</v>
      </c>
      <c r="H7" s="4"/>
      <c r="J7" s="24" t="s">
        <v>13</v>
      </c>
      <c r="K7" s="25"/>
      <c r="L7" s="25"/>
      <c r="M7" s="25"/>
      <c r="N7" s="26"/>
    </row>
    <row r="8" spans="1:14" ht="21" customHeight="1" x14ac:dyDescent="0.25">
      <c r="A8" s="36">
        <f t="shared" si="0"/>
        <v>44079</v>
      </c>
      <c r="B8" s="37" t="str">
        <f t="shared" si="1"/>
        <v>Samstag</v>
      </c>
      <c r="C8" s="3"/>
      <c r="D8" s="3"/>
      <c r="E8" s="3"/>
      <c r="F8" s="3"/>
      <c r="G8" s="3"/>
      <c r="H8" s="4"/>
      <c r="J8" s="24" t="s">
        <v>14</v>
      </c>
      <c r="K8" s="25"/>
      <c r="L8" s="25"/>
      <c r="M8" s="25"/>
      <c r="N8" s="26"/>
    </row>
    <row r="9" spans="1:14" ht="21" customHeight="1" x14ac:dyDescent="0.25">
      <c r="A9" s="36">
        <f t="shared" si="0"/>
        <v>44080</v>
      </c>
      <c r="B9" s="37" t="str">
        <f t="shared" si="1"/>
        <v>Sonntag</v>
      </c>
      <c r="C9" s="3"/>
      <c r="D9" s="3"/>
      <c r="E9" s="3"/>
      <c r="F9" s="3"/>
      <c r="G9" s="3"/>
      <c r="H9" s="4"/>
      <c r="J9" s="24" t="s">
        <v>19</v>
      </c>
      <c r="K9" s="25"/>
      <c r="L9" s="25"/>
      <c r="M9" s="25"/>
      <c r="N9" s="26"/>
    </row>
    <row r="10" spans="1:14" ht="21" customHeight="1" x14ac:dyDescent="0.3">
      <c r="A10" s="36">
        <f t="shared" si="0"/>
        <v>44081</v>
      </c>
      <c r="B10" s="37" t="str">
        <f t="shared" si="1"/>
        <v>Montag</v>
      </c>
      <c r="C10" s="3"/>
      <c r="D10" s="3"/>
      <c r="E10" s="3"/>
      <c r="F10" s="3"/>
      <c r="G10" s="3"/>
      <c r="H10" s="4"/>
      <c r="J10" s="24" t="s">
        <v>15</v>
      </c>
      <c r="K10" s="25"/>
      <c r="L10" s="25"/>
      <c r="M10" s="25"/>
      <c r="N10" s="26"/>
    </row>
    <row r="11" spans="1:14" ht="21" customHeight="1" x14ac:dyDescent="0.3">
      <c r="A11" s="36">
        <f t="shared" si="0"/>
        <v>44082</v>
      </c>
      <c r="B11" s="37" t="str">
        <f t="shared" si="1"/>
        <v>Dienstag</v>
      </c>
      <c r="C11" s="3"/>
      <c r="D11" s="3"/>
      <c r="E11" s="3"/>
      <c r="F11" s="3"/>
      <c r="G11" s="3"/>
      <c r="H11" s="4"/>
      <c r="J11" s="31" t="s">
        <v>18</v>
      </c>
      <c r="K11" s="25"/>
      <c r="L11" s="25"/>
      <c r="M11" s="25"/>
      <c r="N11" s="26"/>
    </row>
    <row r="12" spans="1:14" ht="21" customHeight="1" x14ac:dyDescent="0.3">
      <c r="A12" s="36">
        <f t="shared" si="0"/>
        <v>44083</v>
      </c>
      <c r="B12" s="37" t="str">
        <f t="shared" si="1"/>
        <v>Mittwoch</v>
      </c>
      <c r="C12" s="3"/>
      <c r="D12" s="3"/>
      <c r="E12" s="3"/>
      <c r="F12" s="3"/>
      <c r="G12" s="3"/>
      <c r="H12" s="4"/>
      <c r="J12" s="31" t="s">
        <v>17</v>
      </c>
      <c r="K12" s="25"/>
      <c r="L12" s="25"/>
      <c r="M12" s="25"/>
      <c r="N12" s="26"/>
    </row>
    <row r="13" spans="1:14" ht="21" customHeight="1" x14ac:dyDescent="0.25">
      <c r="A13" s="36">
        <f t="shared" si="0"/>
        <v>44084</v>
      </c>
      <c r="B13" s="37" t="str">
        <f t="shared" si="1"/>
        <v>Donnerstag</v>
      </c>
      <c r="C13" s="3"/>
      <c r="D13" s="3"/>
      <c r="E13" s="3"/>
      <c r="F13" s="3"/>
      <c r="G13" s="3"/>
      <c r="H13" s="4"/>
      <c r="J13" s="31" t="s">
        <v>16</v>
      </c>
      <c r="K13" s="25"/>
      <c r="L13" s="25"/>
      <c r="M13" s="25"/>
      <c r="N13" s="26"/>
    </row>
    <row r="14" spans="1:14" ht="21" customHeight="1" x14ac:dyDescent="0.25">
      <c r="A14" s="36">
        <f t="shared" si="0"/>
        <v>44085</v>
      </c>
      <c r="B14" s="37" t="str">
        <f t="shared" si="1"/>
        <v>Freitag</v>
      </c>
      <c r="C14" s="3"/>
      <c r="D14" s="3"/>
      <c r="E14" s="3"/>
      <c r="F14" s="3"/>
      <c r="G14" s="3"/>
      <c r="H14" s="4"/>
      <c r="J14" s="31" t="s">
        <v>21</v>
      </c>
      <c r="K14" s="25"/>
      <c r="L14" s="25"/>
      <c r="M14" s="25"/>
      <c r="N14" s="26"/>
    </row>
    <row r="15" spans="1:14" ht="21" customHeight="1" x14ac:dyDescent="0.25">
      <c r="A15" s="36">
        <f t="shared" si="0"/>
        <v>44086</v>
      </c>
      <c r="B15" s="37" t="str">
        <f t="shared" si="1"/>
        <v>Samstag</v>
      </c>
      <c r="C15" s="3"/>
      <c r="D15" s="3"/>
      <c r="E15" s="3"/>
      <c r="F15" s="3"/>
      <c r="G15" s="3"/>
      <c r="H15" s="4"/>
      <c r="J15" s="24" t="s">
        <v>22</v>
      </c>
      <c r="K15" s="25"/>
      <c r="L15" s="25"/>
      <c r="M15" s="25"/>
      <c r="N15" s="26"/>
    </row>
    <row r="16" spans="1:14" ht="21" customHeight="1" x14ac:dyDescent="0.3">
      <c r="A16" s="36">
        <f t="shared" si="0"/>
        <v>44087</v>
      </c>
      <c r="B16" s="37" t="str">
        <f t="shared" si="1"/>
        <v>Sonntag</v>
      </c>
      <c r="C16" s="3"/>
      <c r="D16" s="3"/>
      <c r="E16" s="3"/>
      <c r="F16" s="3"/>
      <c r="G16" s="3"/>
      <c r="H16" s="4"/>
      <c r="J16" s="24"/>
      <c r="K16" s="25"/>
      <c r="L16" s="25"/>
      <c r="M16" s="25"/>
      <c r="N16" s="26"/>
    </row>
    <row r="17" spans="1:14" ht="21" customHeight="1" x14ac:dyDescent="0.3">
      <c r="A17" s="36">
        <f t="shared" si="0"/>
        <v>44088</v>
      </c>
      <c r="B17" s="37" t="str">
        <f t="shared" si="1"/>
        <v>Montag</v>
      </c>
      <c r="C17" s="3"/>
      <c r="D17" s="3"/>
      <c r="E17" s="3"/>
      <c r="F17" s="3"/>
      <c r="G17" s="3"/>
      <c r="H17" s="4"/>
      <c r="J17" s="24"/>
      <c r="K17" s="25"/>
      <c r="L17" s="25"/>
      <c r="M17" s="25"/>
      <c r="N17" s="26"/>
    </row>
    <row r="18" spans="1:14" ht="21" customHeight="1" x14ac:dyDescent="0.25">
      <c r="A18" s="36">
        <f t="shared" si="0"/>
        <v>44089</v>
      </c>
      <c r="B18" s="37" t="str">
        <f t="shared" si="1"/>
        <v>Dienstag</v>
      </c>
      <c r="C18" s="3"/>
      <c r="D18" s="3"/>
      <c r="E18" s="3"/>
      <c r="F18" s="3"/>
      <c r="G18" s="3"/>
      <c r="H18" s="4"/>
      <c r="J18" s="27"/>
      <c r="K18" s="28"/>
      <c r="L18" s="28"/>
      <c r="M18" s="28"/>
      <c r="N18" s="29"/>
    </row>
    <row r="19" spans="1:14" ht="21" customHeight="1" x14ac:dyDescent="0.25">
      <c r="A19" s="36">
        <f t="shared" si="0"/>
        <v>44090</v>
      </c>
      <c r="B19" s="37" t="str">
        <f t="shared" si="1"/>
        <v>Mittwoch</v>
      </c>
      <c r="C19" s="3"/>
      <c r="D19" s="3"/>
      <c r="E19" s="3"/>
      <c r="F19" s="3"/>
      <c r="G19" s="3"/>
      <c r="H19" s="4"/>
    </row>
    <row r="20" spans="1:14" ht="21" customHeight="1" x14ac:dyDescent="0.25">
      <c r="A20" s="36">
        <f t="shared" si="0"/>
        <v>44091</v>
      </c>
      <c r="B20" s="37" t="str">
        <f t="shared" si="1"/>
        <v>Donnerstag</v>
      </c>
      <c r="C20" s="3"/>
      <c r="D20" s="3"/>
      <c r="E20" s="3"/>
      <c r="F20" s="3"/>
      <c r="G20" s="3"/>
      <c r="H20" s="4"/>
    </row>
    <row r="21" spans="1:14" ht="21" customHeight="1" x14ac:dyDescent="0.3">
      <c r="A21" s="36">
        <f t="shared" si="0"/>
        <v>44092</v>
      </c>
      <c r="B21" s="37" t="str">
        <f t="shared" si="1"/>
        <v>Freitag</v>
      </c>
      <c r="C21" s="3"/>
      <c r="D21" s="3"/>
      <c r="E21" s="3"/>
      <c r="F21" s="3"/>
      <c r="G21" s="3"/>
      <c r="H21" s="4"/>
    </row>
    <row r="22" spans="1:14" ht="21" customHeight="1" x14ac:dyDescent="0.3">
      <c r="A22" s="36">
        <f t="shared" si="0"/>
        <v>44093</v>
      </c>
      <c r="B22" s="37" t="str">
        <f t="shared" si="1"/>
        <v>Samstag</v>
      </c>
      <c r="C22" s="3"/>
      <c r="D22" s="3"/>
      <c r="E22" s="3"/>
      <c r="F22" s="3"/>
      <c r="G22" s="3"/>
      <c r="H22" s="4"/>
    </row>
    <row r="23" spans="1:14" ht="21" customHeight="1" x14ac:dyDescent="0.3">
      <c r="A23" s="36">
        <f t="shared" si="0"/>
        <v>44094</v>
      </c>
      <c r="B23" s="37" t="str">
        <f t="shared" si="1"/>
        <v>Sonntag</v>
      </c>
      <c r="C23" s="3"/>
      <c r="D23" s="3"/>
      <c r="E23" s="3"/>
      <c r="F23" s="3"/>
      <c r="G23" s="3"/>
      <c r="H23" s="4"/>
    </row>
    <row r="24" spans="1:14" ht="21" customHeight="1" x14ac:dyDescent="0.3">
      <c r="A24" s="36">
        <f t="shared" si="0"/>
        <v>44095</v>
      </c>
      <c r="B24" s="37" t="str">
        <f t="shared" si="1"/>
        <v>Montag</v>
      </c>
      <c r="C24" s="3"/>
      <c r="D24" s="3"/>
      <c r="E24" s="3"/>
      <c r="F24" s="3"/>
      <c r="G24" s="3"/>
      <c r="H24" s="4"/>
    </row>
    <row r="25" spans="1:14" ht="21" customHeight="1" x14ac:dyDescent="0.3">
      <c r="A25" s="36">
        <f t="shared" si="0"/>
        <v>44096</v>
      </c>
      <c r="B25" s="37" t="str">
        <f t="shared" si="1"/>
        <v>Dienstag</v>
      </c>
      <c r="C25" s="3"/>
      <c r="D25" s="3"/>
      <c r="E25" s="3"/>
      <c r="F25" s="3"/>
      <c r="G25" s="3"/>
      <c r="H25" s="4"/>
    </row>
    <row r="26" spans="1:14" ht="21" customHeight="1" x14ac:dyDescent="0.3">
      <c r="A26" s="36">
        <f t="shared" si="0"/>
        <v>44097</v>
      </c>
      <c r="B26" s="37" t="str">
        <f t="shared" si="1"/>
        <v>Mittwoch</v>
      </c>
      <c r="C26" s="3"/>
      <c r="D26" s="3"/>
      <c r="E26" s="3"/>
      <c r="F26" s="3"/>
      <c r="G26" s="3"/>
      <c r="H26" s="4"/>
    </row>
    <row r="27" spans="1:14" ht="21" customHeight="1" x14ac:dyDescent="0.3">
      <c r="A27" s="36">
        <f t="shared" si="0"/>
        <v>44098</v>
      </c>
      <c r="B27" s="37" t="str">
        <f t="shared" si="1"/>
        <v>Donnerstag</v>
      </c>
      <c r="C27" s="3"/>
      <c r="D27" s="3"/>
      <c r="E27" s="3"/>
      <c r="F27" s="3"/>
      <c r="G27" s="3"/>
      <c r="H27" s="4"/>
    </row>
    <row r="28" spans="1:14" ht="21" customHeight="1" x14ac:dyDescent="0.3">
      <c r="A28" s="36">
        <f t="shared" si="0"/>
        <v>44099</v>
      </c>
      <c r="B28" s="37" t="str">
        <f t="shared" si="1"/>
        <v>Freitag</v>
      </c>
      <c r="C28" s="3"/>
      <c r="D28" s="3"/>
      <c r="E28" s="3"/>
      <c r="F28" s="3"/>
      <c r="G28" s="3"/>
      <c r="H28" s="4"/>
    </row>
    <row r="29" spans="1:14" ht="21" customHeight="1" x14ac:dyDescent="0.3">
      <c r="A29" s="36">
        <f t="shared" si="0"/>
        <v>44100</v>
      </c>
      <c r="B29" s="37" t="str">
        <f t="shared" si="1"/>
        <v>Samstag</v>
      </c>
      <c r="C29" s="3"/>
      <c r="D29" s="3"/>
      <c r="E29" s="3"/>
      <c r="F29" s="3"/>
      <c r="G29" s="3"/>
      <c r="H29" s="4"/>
    </row>
    <row r="30" spans="1:14" ht="21" customHeight="1" x14ac:dyDescent="0.3">
      <c r="A30" s="36">
        <f t="shared" si="0"/>
        <v>44101</v>
      </c>
      <c r="B30" s="37" t="str">
        <f t="shared" si="1"/>
        <v>Sonntag</v>
      </c>
      <c r="C30" s="3"/>
      <c r="D30" s="3"/>
      <c r="E30" s="3"/>
      <c r="F30" s="3"/>
      <c r="G30" s="3"/>
      <c r="H30" s="4"/>
    </row>
    <row r="31" spans="1:14" ht="21" customHeight="1" x14ac:dyDescent="0.3">
      <c r="A31" s="36">
        <f t="shared" si="0"/>
        <v>44102</v>
      </c>
      <c r="B31" s="37" t="str">
        <f t="shared" si="1"/>
        <v>Montag</v>
      </c>
      <c r="C31" s="3"/>
      <c r="D31" s="3"/>
      <c r="E31" s="3"/>
      <c r="F31" s="3"/>
      <c r="G31" s="3"/>
      <c r="H31" s="4"/>
      <c r="K31" s="32"/>
    </row>
    <row r="32" spans="1:14" ht="21" customHeight="1" x14ac:dyDescent="0.3">
      <c r="A32" s="36">
        <f>DATE($H$1,MONTH("1."&amp;$G$1),ROW()-3)</f>
        <v>44103</v>
      </c>
      <c r="B32" s="37" t="str">
        <f t="shared" si="1"/>
        <v>Dienstag</v>
      </c>
      <c r="C32" s="3"/>
      <c r="D32" s="3"/>
      <c r="E32" s="3"/>
      <c r="F32" s="3"/>
      <c r="G32" s="3"/>
      <c r="H32" s="4"/>
      <c r="K32" s="32"/>
    </row>
    <row r="33" spans="1:8" ht="21" customHeight="1" x14ac:dyDescent="0.3">
      <c r="A33" s="36">
        <f t="shared" si="0"/>
        <v>44104</v>
      </c>
      <c r="B33" s="37" t="str">
        <f t="shared" si="1"/>
        <v>Mittwoch</v>
      </c>
      <c r="C33" s="3"/>
      <c r="D33" s="3"/>
      <c r="E33" s="3"/>
      <c r="F33" s="3"/>
      <c r="G33" s="3"/>
      <c r="H33" s="4"/>
    </row>
    <row r="34" spans="1:8" ht="21" customHeight="1" x14ac:dyDescent="0.3">
      <c r="A34" s="40"/>
      <c r="B34" s="40"/>
      <c r="C34" s="2"/>
      <c r="D34" s="2"/>
      <c r="E34" s="2"/>
      <c r="F34" s="2"/>
      <c r="G34" s="2"/>
    </row>
    <row r="35" spans="1:8" ht="21" customHeight="1" x14ac:dyDescent="0.3">
      <c r="A35" s="41"/>
      <c r="B35" s="41" t="s">
        <v>8</v>
      </c>
      <c r="C35" s="33">
        <f>SUM(Tabelle110[SOLL (Stunden)])</f>
        <v>0</v>
      </c>
      <c r="D35" s="33">
        <f>SUM(Tabelle110[IST (Stunden)])</f>
        <v>0</v>
      </c>
      <c r="E35" s="33">
        <f>SUM(Tabelle110[Krank (Stunden)])</f>
        <v>0</v>
      </c>
      <c r="F35" s="33">
        <f>SUM(Tabelle110[Urlaub (Stunden)])</f>
        <v>0</v>
      </c>
      <c r="G35" s="33">
        <f>SUM(Tabelle110[KUG  (Ausfallstunden)])</f>
        <v>0</v>
      </c>
      <c r="H35" s="7"/>
    </row>
  </sheetData>
  <dataValidations count="1">
    <dataValidation type="list" allowBlank="1" showInputMessage="1" showErrorMessage="1" sqref="G1">
      <formula1>"Januar,Februar,März,April,Mai,Juni,Juli,August,September,Oktober,November,Dezember"</formula1>
    </dataValidation>
  </dataValidations>
  <pageMargins left="0.7" right="0.7" top="0.78740157499999996" bottom="0.78740157499999996" header="0.3" footer="0.3"/>
  <pageSetup paperSize="9" scale="89" orientation="portrait" verticalDpi="0" r:id="rId1"/>
  <colBreaks count="1" manualBreakCount="1">
    <brk id="8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</vt:i4>
      </vt:variant>
    </vt:vector>
  </HeadingPairs>
  <TitlesOfParts>
    <vt:vector size="13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Januar!Druckbereich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Benedikt Rittmeier</dc:creator>
  <cp:lastModifiedBy>Benedikt Rittmeier</cp:lastModifiedBy>
  <cp:lastPrinted>2020-04-16T12:38:13Z</cp:lastPrinted>
  <dcterms:created xsi:type="dcterms:W3CDTF">2020-03-20T16:57:31Z</dcterms:created>
  <dcterms:modified xsi:type="dcterms:W3CDTF">2020-04-16T12:38:28Z</dcterms:modified>
</cp:coreProperties>
</file>